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VNS\"/>
    </mc:Choice>
  </mc:AlternateContent>
  <xr:revisionPtr revIDLastSave="0" documentId="8_{8C649968-29E3-411C-BAF4-D36717D52B09}" xr6:coauthVersionLast="47" xr6:coauthVersionMax="47" xr10:uidLastSave="{00000000-0000-0000-0000-000000000000}"/>
  <bookViews>
    <workbookView xWindow="-120" yWindow="-120" windowWidth="29040" windowHeight="15720" activeTab="3" xr2:uid="{00000000-000D-0000-FFFF-FFFF00000000}"/>
  </bookViews>
  <sheets>
    <sheet name="Einleitung" sheetId="7" r:id="rId1"/>
    <sheet name="Hinweise" sheetId="8" r:id="rId2"/>
    <sheet name="Hinweise zur Kriterienerfüllung" sheetId="2" state="hidden" r:id="rId3"/>
    <sheet name="Auswertung DGE-Speiseplan-Check"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 r="G17" i="1" s="1"/>
  <c r="E52" i="1" l="1"/>
  <c r="G52" i="1" s="1"/>
  <c r="E51" i="1"/>
  <c r="G51" i="1" s="1"/>
  <c r="E50" i="1"/>
  <c r="G50" i="1" s="1"/>
  <c r="E45" i="1"/>
  <c r="G45" i="1" s="1"/>
  <c r="E44" i="1"/>
  <c r="G44" i="1" s="1"/>
  <c r="E43" i="1"/>
  <c r="G43" i="1" s="1"/>
  <c r="E42" i="1"/>
  <c r="G42" i="1" s="1"/>
  <c r="E36" i="1"/>
  <c r="G36" i="1" s="1"/>
  <c r="E35" i="1"/>
  <c r="G35" i="1" s="1"/>
  <c r="E34" i="1"/>
  <c r="G34" i="1" s="1"/>
  <c r="E33" i="1"/>
  <c r="G33" i="1" s="1"/>
  <c r="E32" i="1"/>
  <c r="G32" i="1" s="1"/>
  <c r="E31" i="1"/>
  <c r="G31" i="1" s="1"/>
  <c r="E30" i="1"/>
  <c r="G30" i="1" s="1"/>
  <c r="E29" i="1"/>
  <c r="G29" i="1" s="1"/>
  <c r="E28" i="1"/>
  <c r="G28" i="1" s="1"/>
  <c r="E22" i="1"/>
  <c r="G22" i="1" s="1"/>
  <c r="E23" i="1"/>
  <c r="G23" i="1" s="1"/>
  <c r="E18" i="1"/>
  <c r="G18" i="1" s="1"/>
  <c r="E19" i="1"/>
  <c r="G19" i="1" s="1"/>
  <c r="E20" i="1"/>
  <c r="G20" i="1" s="1"/>
  <c r="E21" i="1"/>
  <c r="G21" i="1" s="1"/>
</calcChain>
</file>

<file path=xl/sharedStrings.xml><?xml version="1.0" encoding="utf-8"?>
<sst xmlns="http://schemas.openxmlformats.org/spreadsheetml/2006/main" count="98" uniqueCount="62">
  <si>
    <t>Qualitätsbereich Lebenswelt</t>
  </si>
  <si>
    <t>Qualitätsbereich Speiseplanung und –herstellung</t>
  </si>
  <si>
    <t>Menüzyklus beträgt mind. 4 Wochen</t>
  </si>
  <si>
    <t>Täglich ist ein ovo-lacto-vegetarisches Gericht im Angebot</t>
  </si>
  <si>
    <t>Saisonales Angebot wird bevorzugt</t>
  </si>
  <si>
    <t>Kulturspezifische und regionale Essgewohnheiten sowie religiöse Aspekte sind berücksichtigt</t>
  </si>
  <si>
    <t>Getreide, Getreideprodukte und Kartoffeln werden abwechslungsreich angeboten</t>
  </si>
  <si>
    <t>Wünsche und Anregungen der Tischgäste sind berücksichtigt</t>
  </si>
  <si>
    <t>Auf fettarme Zubereitung wird geachtet</t>
  </si>
  <si>
    <t>Für die Zubereitung von Gemüse und Kartoffeln werden nährstoffschonende Garmethoden angewendet</t>
  </si>
  <si>
    <t>Frische oder tiefgekühlte Kräuter werden bevorzugt</t>
  </si>
  <si>
    <t>Jodsalz wird verwendet, sparsam salzen</t>
  </si>
  <si>
    <t>Zucker wird sparsam verwendet</t>
  </si>
  <si>
    <t xml:space="preserve">Kurze Warmhaltezeiten werden eingehalten, Warmhaltezeiten für alle Komponenten max. 3 Stunden </t>
  </si>
  <si>
    <t>Lager-, Transport- und Ausgabetemperatur von kalten Speisen beträgt max. 7 °C</t>
  </si>
  <si>
    <t>Warmhalte-, Transport- und Ausgabetemperatur von warmen Speisen beträgt mind. 65 °C</t>
  </si>
  <si>
    <t>Aktueller Speisenplan ist vorab allen regelmäßig zugänglich</t>
  </si>
  <si>
    <t>Beim Angebot mehrerer Menülinien sind diese übersichtlich dargestellt</t>
  </si>
  <si>
    <t>Nicht übliche und nicht eindeutige Bezeichnungen sind erklärt</t>
  </si>
  <si>
    <t>Bei Fleisch und Wurstwaren ist die Tierart benannt</t>
  </si>
  <si>
    <t>Für Ausgabe und Verzehr der Speisen steht ein gesonderter Raum zur Verfügung</t>
  </si>
  <si>
    <t>Ausgabepersonal ist freundlich und auskunftsbereit</t>
  </si>
  <si>
    <t xml:space="preserve">Kriterium </t>
  </si>
  <si>
    <t>Name der Schule:</t>
  </si>
  <si>
    <t xml:space="preserve">Zeitraum des Speiseplanchecks: </t>
  </si>
  <si>
    <t xml:space="preserve">Bei Lebensmittelunverträglichkeiten wie Allergien ist die Teilnahme möglich. </t>
  </si>
  <si>
    <t>+</t>
  </si>
  <si>
    <t>-</t>
  </si>
  <si>
    <t xml:space="preserve">Name des Caterers: </t>
  </si>
  <si>
    <t>--</t>
  </si>
  <si>
    <t xml:space="preserve">--- </t>
  </si>
  <si>
    <t>++</t>
  </si>
  <si>
    <t>+++</t>
  </si>
  <si>
    <t>Anmerkung</t>
  </si>
  <si>
    <t>Max. 4x frittierte und/oder panierte Produkte</t>
  </si>
  <si>
    <t xml:space="preserve">Hinweise zur Kriterienerfüllung </t>
  </si>
  <si>
    <t>Hinweise zur Kriterienerfüllung</t>
  </si>
  <si>
    <t>Einleitende Hinweise</t>
  </si>
  <si>
    <t xml:space="preserve">                                                            </t>
  </si>
  <si>
    <t>Überblick über die Schritte einer gelingenden Schulverpglegung und deren Entwicklung</t>
  </si>
  <si>
    <t>DGE-Speiseplan-Check - qualitative Kriterien erfassen</t>
  </si>
  <si>
    <t>Die Einhaltung des DGE-Qualitätsstandards für die Schulverpflegung unterstützt Sie darin, ein bedarfsgerechtes, vollwertiges und ausgewogenens Schulverpflegungsangebot zu ermöglichen.</t>
  </si>
  <si>
    <t>Qualitätsstandard für die Schulverpflegung der Deutschen Gesellschaft für Ernährung e. V.</t>
  </si>
  <si>
    <t>Pausenzeit beträgt mind. 60 Minuten</t>
  </si>
  <si>
    <t>Das Projekt „Miteinander im Dialog - Schulverpflegung gemeinsam auf einen guten Weg bringen“ wird im Rahmen von „IN FORM – Deutschlands Initiative für gesunde Ernährung und mehr Bewegung“ gefördert. Mehr Informationen unter: www.in-form.de</t>
  </si>
  <si>
    <t xml:space="preserve">    Weiterführende Materialien</t>
  </si>
  <si>
    <t xml:space="preserve">     Arbeitserleichternde Materialien im Mensakreis</t>
  </si>
  <si>
    <r>
      <rPr>
        <b/>
        <sz val="14"/>
        <color theme="1"/>
        <rFont val="Calibri"/>
        <family val="2"/>
        <scheme val="minor"/>
      </rPr>
      <t xml:space="preserve">Übersicht Materialien und Vorlagen </t>
    </r>
    <r>
      <rPr>
        <sz val="14"/>
        <color theme="1"/>
        <rFont val="Calibri"/>
        <family val="2"/>
        <scheme val="minor"/>
      </rPr>
      <t xml:space="preserve">
Für eine gelingende Kommunikation an der Schnittstelle Schulträger - Schulgemeinde zur Optimierung der schulischen Verpflegungssituation</t>
    </r>
  </si>
  <si>
    <t xml:space="preserve">DGE-Speiseplan-Check - qualitative Kriterien bewerten
Umfrage zur Akzeptanz der Schulverpflegung - Fragebogen und Auswertungsvorlage (Druckvorlage)
</t>
  </si>
  <si>
    <t>Hinweise zur Anwendung</t>
  </si>
  <si>
    <r>
      <t>3) Bitte füllen Sie zunächst die Kopfzeile im</t>
    </r>
    <r>
      <rPr>
        <b/>
        <sz val="14"/>
        <color theme="1"/>
        <rFont val="Calibri"/>
        <family val="2"/>
        <scheme val="minor"/>
      </rPr>
      <t xml:space="preserve"> Reiter</t>
    </r>
    <r>
      <rPr>
        <sz val="14"/>
        <color theme="1"/>
        <rFont val="Calibri"/>
        <family val="2"/>
        <scheme val="minor"/>
      </rPr>
      <t xml:space="preserve"> "</t>
    </r>
    <r>
      <rPr>
        <b/>
        <sz val="14"/>
        <color theme="1"/>
        <rFont val="Calibri"/>
        <family val="2"/>
        <scheme val="minor"/>
      </rPr>
      <t>Auswertung DGE-Speiseplan-Check</t>
    </r>
    <r>
      <rPr>
        <sz val="14"/>
        <color theme="1"/>
        <rFont val="Calibri"/>
        <family val="2"/>
        <scheme val="minor"/>
      </rPr>
      <t xml:space="preserve">" aus, indem Sie den </t>
    </r>
    <r>
      <rPr>
        <b/>
        <sz val="14"/>
        <color theme="1"/>
        <rFont val="Calibri"/>
        <family val="2"/>
        <scheme val="minor"/>
      </rPr>
      <t>Namen Ihrer Schule</t>
    </r>
    <r>
      <rPr>
        <sz val="14"/>
        <color theme="1"/>
        <rFont val="Calibri"/>
        <family val="2"/>
        <scheme val="minor"/>
      </rPr>
      <t xml:space="preserve">, des </t>
    </r>
    <r>
      <rPr>
        <b/>
        <sz val="14"/>
        <color theme="1"/>
        <rFont val="Calibri"/>
        <family val="2"/>
        <scheme val="minor"/>
      </rPr>
      <t xml:space="preserve">Caterers </t>
    </r>
    <r>
      <rPr>
        <sz val="14"/>
        <color theme="1"/>
        <rFont val="Calibri"/>
        <family val="2"/>
        <scheme val="minor"/>
      </rPr>
      <t>sowie den</t>
    </r>
    <r>
      <rPr>
        <b/>
        <sz val="14"/>
        <color theme="1"/>
        <rFont val="Calibri"/>
        <family val="2"/>
        <scheme val="minor"/>
      </rPr>
      <t xml:space="preserve"> Zeitraum des Speiseplanchecks </t>
    </r>
    <r>
      <rPr>
        <sz val="14"/>
        <color theme="1"/>
        <rFont val="Calibri"/>
        <family val="2"/>
        <scheme val="minor"/>
      </rPr>
      <t>angeben.</t>
    </r>
  </si>
  <si>
    <r>
      <t>4) Nutzen Sie in der "</t>
    </r>
    <r>
      <rPr>
        <b/>
        <sz val="14"/>
        <color theme="1"/>
        <rFont val="Calibri"/>
        <family val="2"/>
        <scheme val="minor"/>
      </rPr>
      <t>Auswertung DGE-Speiseplancheck</t>
    </r>
    <r>
      <rPr>
        <sz val="14"/>
        <color theme="1"/>
        <rFont val="Calibri"/>
        <family val="2"/>
        <scheme val="minor"/>
      </rPr>
      <t>" das Drop-Down Menü, in der Spalte "Hinweise zur Kriterienerfüllung" und wählen Sie mit der Maus das entsprechende Symbol aus</t>
    </r>
    <r>
      <rPr>
        <b/>
        <sz val="14"/>
        <color theme="1"/>
        <rFont val="Calibri"/>
        <family val="2"/>
        <scheme val="minor"/>
      </rPr>
      <t>.</t>
    </r>
    <r>
      <rPr>
        <sz val="14"/>
        <color theme="1"/>
        <rFont val="Calibri"/>
        <family val="2"/>
        <scheme val="minor"/>
      </rPr>
      <t xml:space="preserve"> Nach Auswahl des Kriteriums im Drop-Down-Menü wird Ihnen automatisch der Begriff "erfüllt" oder "nicht erfüllt" angezeigt und jeweils farblich grün oder rot hinterlegt. Außerdem erfolgt eine automatische Anmerkung zu dem jeweiligen Kriterium.</t>
    </r>
  </si>
  <si>
    <r>
      <t xml:space="preserve">Die Sicherung und Weiterentwicklung der Schulverpflegung ist ein stetiger Prozess und kann durch die Schülerinnen und Schüler (SuS) mit Hilfe von </t>
    </r>
    <r>
      <rPr>
        <b/>
        <sz val="14"/>
        <rFont val="Calibri"/>
        <family val="2"/>
        <scheme val="minor"/>
      </rPr>
      <t xml:space="preserve">Umfragen zur Akzeptanz der Schulverpflegung - Fragebogen und Auswertungsvorlage </t>
    </r>
    <r>
      <rPr>
        <sz val="14"/>
        <rFont val="Calibri"/>
        <family val="2"/>
        <scheme val="minor"/>
      </rPr>
      <t>regelmäßig evaluiert werden. Sie haben an Ihrer Schule eine</t>
    </r>
    <r>
      <rPr>
        <b/>
        <sz val="14"/>
        <rFont val="Calibri"/>
        <family val="2"/>
        <scheme val="minor"/>
      </rPr>
      <t xml:space="preserve"> entsprechende Umfrage </t>
    </r>
    <r>
      <rPr>
        <sz val="14"/>
        <rFont val="Calibri"/>
        <family val="2"/>
        <scheme val="minor"/>
      </rPr>
      <t>durchgeführt und auf diese Weise eine</t>
    </r>
    <r>
      <rPr>
        <b/>
        <sz val="14"/>
        <rFont val="Calibri"/>
        <family val="2"/>
        <scheme val="minor"/>
      </rPr>
      <t xml:space="preserve"> Ist-Stand-Analyse Schulverpflegun</t>
    </r>
    <r>
      <rPr>
        <sz val="14"/>
        <rFont val="Calibri"/>
        <family val="2"/>
        <scheme val="minor"/>
      </rPr>
      <t xml:space="preserve">g angestoßen. Die vorliegende Checkliste visualisiert, welche Kriterien des </t>
    </r>
    <r>
      <rPr>
        <b/>
        <sz val="14"/>
        <rFont val="Calibri"/>
        <family val="2"/>
        <scheme val="minor"/>
      </rPr>
      <t>DGE-Qualitätsstandards für die Schulverpflegung</t>
    </r>
    <r>
      <rPr>
        <sz val="14"/>
        <rFont val="Calibri"/>
        <family val="2"/>
        <scheme val="minor"/>
      </rPr>
      <t xml:space="preserve"> Sie in den Bereichen Speiseplanung und -herstellung sowie Lebenswelt bereits erfüllen und an welcher Stelle Veränderungen möglich sind.</t>
    </r>
  </si>
  <si>
    <r>
      <t>Sie können</t>
    </r>
    <r>
      <rPr>
        <b/>
        <sz val="14"/>
        <rFont val="Calibri"/>
        <family val="2"/>
        <scheme val="minor"/>
      </rPr>
      <t xml:space="preserve"> Ansatzpunkte für Veränderungen identifizieren</t>
    </r>
    <r>
      <rPr>
        <sz val="14"/>
        <rFont val="Calibri"/>
        <family val="2"/>
        <scheme val="minor"/>
      </rPr>
      <t xml:space="preserve">, gemeinsam mit allen Beteiligten </t>
    </r>
    <r>
      <rPr>
        <b/>
        <sz val="14"/>
        <rFont val="Calibri"/>
        <family val="2"/>
        <scheme val="minor"/>
      </rPr>
      <t>Ziele SMART formulieren</t>
    </r>
    <r>
      <rPr>
        <sz val="14"/>
        <rFont val="Calibri"/>
        <family val="2"/>
        <scheme val="minor"/>
      </rPr>
      <t xml:space="preserve"> und passgenaue </t>
    </r>
    <r>
      <rPr>
        <b/>
        <sz val="14"/>
        <rFont val="Calibri"/>
        <family val="2"/>
        <scheme val="minor"/>
      </rPr>
      <t>Maßnahmen zur Optimierung</t>
    </r>
    <r>
      <rPr>
        <sz val="14"/>
        <rFont val="Calibri"/>
        <family val="2"/>
        <scheme val="minor"/>
      </rPr>
      <t xml:space="preserve"> Ihrer Schulverpflegung erarbeiten.</t>
    </r>
  </si>
  <si>
    <r>
      <t>Nach der Umsetzung Ihrer Maßnahmen ist es empfehlenswert, den</t>
    </r>
    <r>
      <rPr>
        <b/>
        <sz val="14"/>
        <rFont val="Calibri"/>
        <family val="2"/>
        <scheme val="minor"/>
      </rPr>
      <t xml:space="preserve"> DGE-Speiseplan-Check - qualitative Kriterien erfassen</t>
    </r>
    <r>
      <rPr>
        <sz val="14"/>
        <rFont val="Calibri"/>
        <family val="2"/>
        <scheme val="minor"/>
      </rPr>
      <t xml:space="preserve"> erneut auszuwerten und die eingetretenen </t>
    </r>
    <r>
      <rPr>
        <b/>
        <sz val="14"/>
        <rFont val="Calibri"/>
        <family val="2"/>
        <scheme val="minor"/>
      </rPr>
      <t>Veränderungen zu evaluieren</t>
    </r>
    <r>
      <rPr>
        <sz val="14"/>
        <rFont val="Calibri"/>
        <family val="2"/>
        <scheme val="minor"/>
      </rPr>
      <t xml:space="preserve"> - Welche Kriterien erfüllen Sie nach der Umsetzung Ihrer festgelegten Maßnahmen? Welche neuen Ziele und Maßnahmen können abgeleitet werden? </t>
    </r>
  </si>
  <si>
    <r>
      <t xml:space="preserve">1) Der </t>
    </r>
    <r>
      <rPr>
        <b/>
        <sz val="14"/>
        <rFont val="Calibri"/>
        <family val="2"/>
        <scheme val="minor"/>
      </rPr>
      <t xml:space="preserve">DGE-Speiseplan-Check - qualitative Kriterien erfassen </t>
    </r>
    <r>
      <rPr>
        <sz val="14"/>
        <rFont val="Calibri"/>
        <family val="2"/>
        <scheme val="minor"/>
      </rPr>
      <t xml:space="preserve">orientiert sich an den Qualitätsstandards für die Schulverpflegung der Deutschen Gesellschaft für Ernährung e. V. (DGE). Bei der Beantwortung der Fragen werden jeweils 20 Verpflegungstage als Bewertungszeitraum angenommen. </t>
    </r>
  </si>
  <si>
    <r>
      <t xml:space="preserve">2) Drucken Sie die PDF-Datei </t>
    </r>
    <r>
      <rPr>
        <b/>
        <sz val="14"/>
        <rFont val="Calibri"/>
        <family val="2"/>
        <scheme val="minor"/>
      </rPr>
      <t>DGE-Speiseplancheck - qualitative Kriterien bewerten</t>
    </r>
    <r>
      <rPr>
        <sz val="14"/>
        <rFont val="Calibri"/>
        <family val="2"/>
        <scheme val="minor"/>
      </rPr>
      <t xml:space="preserve"> aus, um den</t>
    </r>
    <r>
      <rPr>
        <b/>
        <sz val="14"/>
        <rFont val="Calibri"/>
        <family val="2"/>
        <scheme val="minor"/>
      </rPr>
      <t xml:space="preserve"> Reiter "Auswertung des DGE-Speiseplan-Check"</t>
    </r>
    <r>
      <rPr>
        <sz val="14"/>
        <rFont val="Calibri"/>
        <family val="2"/>
        <scheme val="minor"/>
      </rPr>
      <t xml:space="preserve"> auszufüllen. In der PDF-Datei finden Sie Hinweise darauf, wie Sie das jeweilige Kriterium erheben können sowie einen Vermerk dazu, wann ein Kriterium erfüllt ist.</t>
    </r>
  </si>
  <si>
    <t xml:space="preserve"> Anmerkung</t>
  </si>
  <si>
    <t>SPEISENPLANUNG</t>
  </si>
  <si>
    <t>SPEISENHERSTELLUNG</t>
  </si>
  <si>
    <t>GESTALTUNG DES SPEISEPLANS</t>
  </si>
  <si>
    <r>
      <rPr>
        <b/>
        <sz val="14"/>
        <color theme="1"/>
        <rFont val="Calibri"/>
        <family val="2"/>
        <scheme val="minor"/>
      </rPr>
      <t xml:space="preserve">Hinweis: </t>
    </r>
    <r>
      <rPr>
        <sz val="14"/>
        <color theme="1"/>
        <rFont val="Calibri"/>
        <family val="2"/>
        <scheme val="minor"/>
      </rPr>
      <t xml:space="preserve">
Grundlage dieser Auswertung ist die zum Zeitpunkt der Erstellung aktuelle 4. Aufalge der DGE-Qualitätsstandards für die Schulverpflegung.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</si>
</sst>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0"/>
      <color theme="1"/>
      <name val="Arial"/>
      <family val="2"/>
    </font>
    <font>
      <b/>
      <sz val="18"/>
      <color theme="1"/>
      <name val="Arial"/>
      <family val="2"/>
    </font>
    <font>
      <b/>
      <sz val="14"/>
      <color rgb="FF2E74B5"/>
      <name val="Arial"/>
      <family val="2"/>
    </font>
    <font>
      <b/>
      <sz val="13"/>
      <color theme="1"/>
      <name val="Arial"/>
      <family val="2"/>
    </font>
    <font>
      <sz val="11"/>
      <color theme="1"/>
      <name val="Arial"/>
      <family val="2"/>
    </font>
    <font>
      <sz val="10"/>
      <color rgb="FF000000"/>
      <name val="Arial"/>
      <family val="2"/>
    </font>
    <font>
      <sz val="10"/>
      <color rgb="FFED7D31"/>
      <name val="Wingdings"/>
      <charset val="2"/>
    </font>
    <font>
      <sz val="10"/>
      <color theme="1"/>
      <name val="Arial"/>
      <family val="2"/>
    </font>
    <font>
      <sz val="10"/>
      <color theme="1"/>
      <name val="Calibri"/>
      <family val="2"/>
      <scheme val="minor"/>
    </font>
    <font>
      <u/>
      <sz val="12"/>
      <color theme="1"/>
      <name val="Calibri"/>
      <family val="2"/>
      <scheme val="minor"/>
    </font>
    <font>
      <sz val="12"/>
      <color theme="1"/>
      <name val="Calibri"/>
      <family val="2"/>
      <scheme val="minor"/>
    </font>
    <font>
      <b/>
      <sz val="12"/>
      <color theme="1"/>
      <name val="Arial"/>
      <family val="2"/>
    </font>
    <font>
      <sz val="12"/>
      <color theme="1"/>
      <name val="Calibri "/>
    </font>
    <font>
      <b/>
      <sz val="12"/>
      <color theme="1"/>
      <name val="Calibri "/>
    </font>
    <font>
      <u/>
      <sz val="12"/>
      <color theme="10"/>
      <name val="Arial"/>
      <family val="2"/>
    </font>
    <font>
      <b/>
      <sz val="16"/>
      <color theme="4" tint="-0.499984740745262"/>
      <name val="Calibri "/>
    </font>
    <font>
      <b/>
      <sz val="13"/>
      <color theme="1"/>
      <name val="Calibri "/>
    </font>
    <font>
      <b/>
      <sz val="14"/>
      <color theme="1"/>
      <name val="Calibri "/>
    </font>
    <font>
      <sz val="14"/>
      <color theme="1"/>
      <name val="Calibri "/>
    </font>
    <font>
      <b/>
      <sz val="20"/>
      <color theme="0"/>
      <name val="Calibri "/>
    </font>
    <font>
      <sz val="14"/>
      <color theme="1"/>
      <name val="Calibri"/>
      <family val="2"/>
      <scheme val="minor"/>
    </font>
    <font>
      <b/>
      <sz val="18"/>
      <color theme="0"/>
      <name val="Calibri "/>
    </font>
    <font>
      <b/>
      <sz val="14"/>
      <color theme="1"/>
      <name val="Calibri"/>
      <family val="2"/>
      <scheme val="minor"/>
    </font>
    <font>
      <u/>
      <sz val="14"/>
      <color theme="5"/>
      <name val="Calibri"/>
      <family val="2"/>
      <scheme val="minor"/>
    </font>
    <font>
      <b/>
      <sz val="16"/>
      <name val="Calibri"/>
      <family val="2"/>
      <scheme val="minor"/>
    </font>
    <font>
      <b/>
      <sz val="14"/>
      <name val="Calibri"/>
      <family val="2"/>
      <scheme val="minor"/>
    </font>
    <font>
      <sz val="14"/>
      <name val="Calibri"/>
      <family val="2"/>
      <scheme val="minor"/>
    </font>
    <font>
      <b/>
      <sz val="16"/>
      <color theme="1"/>
      <name val="Calibri"/>
      <family val="2"/>
      <scheme val="minor"/>
    </font>
    <font>
      <b/>
      <sz val="16"/>
      <name val="Calibri "/>
    </font>
    <font>
      <sz val="18"/>
      <name val="Calibri "/>
    </font>
    <font>
      <b/>
      <sz val="14"/>
      <name val="Calibri "/>
    </font>
    <font>
      <b/>
      <sz val="13"/>
      <name val="Calibri "/>
    </font>
    <font>
      <sz val="18"/>
      <color theme="1"/>
      <name val="Calibri "/>
    </font>
    <font>
      <b/>
      <sz val="16"/>
      <color theme="5"/>
      <name val="Calibri "/>
    </font>
    <font>
      <b/>
      <sz val="14"/>
      <color theme="5"/>
      <name val="Calibri "/>
    </font>
    <font>
      <u/>
      <sz val="14"/>
      <color theme="10"/>
      <name val="Arial"/>
      <family val="2"/>
    </font>
  </fonts>
  <fills count="13">
    <fill>
      <patternFill patternType="none"/>
    </fill>
    <fill>
      <patternFill patternType="gray125"/>
    </fill>
    <fill>
      <patternFill patternType="solid">
        <fgColor theme="0" tint="-4.9989318521683403E-2"/>
        <bgColor indexed="64"/>
      </patternFill>
    </fill>
    <fill>
      <gradientFill degree="90">
        <stop position="0">
          <color theme="0"/>
        </stop>
        <stop position="1">
          <color rgb="FFFFFAEB"/>
        </stop>
      </gradientFill>
    </fill>
    <fill>
      <patternFill patternType="solid">
        <fgColor theme="0"/>
        <bgColor indexed="64"/>
      </patternFill>
    </fill>
    <fill>
      <patternFill patternType="solid">
        <fgColor rgb="FFFFFAEB"/>
        <bgColor indexed="64"/>
      </patternFill>
    </fill>
    <fill>
      <patternFill patternType="solid">
        <fgColor theme="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7F7F7"/>
        <bgColor indexed="64"/>
      </patternFill>
    </fill>
    <fill>
      <patternFill patternType="solid">
        <fgColor rgb="FFF7F7F7"/>
        <bgColor auto="1"/>
      </patternFill>
    </fill>
    <fill>
      <patternFill patternType="solid">
        <fgColor rgb="FFF4D9B2"/>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bottom/>
      <diagonal/>
    </border>
    <border>
      <left style="dotted">
        <color auto="1"/>
      </left>
      <right style="dotted">
        <color auto="1"/>
      </right>
      <top style="dotted">
        <color auto="1"/>
      </top>
      <bottom style="dotted">
        <color auto="1"/>
      </bottom>
      <diagonal/>
    </border>
    <border>
      <left/>
      <right style="thin">
        <color auto="1"/>
      </right>
      <top/>
      <bottom/>
      <diagonal/>
    </border>
    <border>
      <left style="thin">
        <color auto="1"/>
      </left>
      <right/>
      <top/>
      <bottom/>
      <diagonal/>
    </border>
    <border>
      <left/>
      <right style="dotted">
        <color auto="1"/>
      </right>
      <top style="dotted">
        <color auto="1"/>
      </top>
      <bottom style="dotted">
        <color auto="1"/>
      </bottom>
      <diagonal/>
    </border>
    <border>
      <left/>
      <right/>
      <top/>
      <bottom style="medium">
        <color theme="5"/>
      </bottom>
      <diagonal/>
    </border>
    <border>
      <left style="thick">
        <color theme="5"/>
      </left>
      <right/>
      <top style="thick">
        <color theme="5"/>
      </top>
      <bottom style="thick">
        <color theme="5"/>
      </bottom>
      <diagonal/>
    </border>
    <border>
      <left/>
      <right/>
      <top style="thick">
        <color theme="5"/>
      </top>
      <bottom style="thick">
        <color theme="5"/>
      </bottom>
      <diagonal/>
    </border>
    <border>
      <left/>
      <right style="thick">
        <color theme="5"/>
      </right>
      <top style="thick">
        <color theme="5"/>
      </top>
      <bottom style="thick">
        <color theme="5"/>
      </bottom>
      <diagonal/>
    </border>
  </borders>
  <cellStyleXfs count="2">
    <xf numFmtId="0" fontId="0" fillId="0" borderId="0"/>
    <xf numFmtId="0" fontId="15" fillId="0" borderId="0" applyNumberFormat="0" applyFill="0" applyBorder="0" applyAlignment="0" applyProtection="0"/>
  </cellStyleXfs>
  <cellXfs count="100">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horizontal="center" vertical="center"/>
    </xf>
    <xf numFmtId="0" fontId="0" fillId="0" borderId="0" xfId="0" quotePrefix="1"/>
    <xf numFmtId="0" fontId="0" fillId="0" borderId="0" xfId="0" applyFill="1"/>
    <xf numFmtId="0" fontId="0" fillId="0" borderId="0" xfId="0" applyFill="1" applyAlignment="1">
      <alignment horizontal="center" vertical="center"/>
    </xf>
    <xf numFmtId="0" fontId="0" fillId="0" borderId="0" xfId="0" applyFill="1" applyAlignment="1">
      <alignment vertical="center"/>
    </xf>
    <xf numFmtId="0" fontId="5" fillId="0" borderId="0" xfId="0" applyFont="1" applyFill="1" applyBorder="1" applyAlignment="1">
      <alignment horizontal="center" vertical="center"/>
    </xf>
    <xf numFmtId="0" fontId="1"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pplyProtection="1">
      <alignment vertical="center" wrapText="1"/>
      <protection locked="0"/>
    </xf>
    <xf numFmtId="0" fontId="0" fillId="0" borderId="0" xfId="0" applyFill="1" applyBorder="1" applyAlignment="1" applyProtection="1">
      <protection locked="0"/>
    </xf>
    <xf numFmtId="0" fontId="0" fillId="0" borderId="0" xfId="0" applyFill="1" applyBorder="1" applyAlignment="1">
      <alignmen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wrapText="1" inden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0" fillId="0" borderId="0" xfId="0" applyFill="1" applyBorder="1" applyAlignment="1">
      <alignment horizontal="center" vertical="center"/>
    </xf>
    <xf numFmtId="0" fontId="0" fillId="0" borderId="0" xfId="0" applyFill="1" applyBorder="1"/>
    <xf numFmtId="0" fontId="11" fillId="0" borderId="0" xfId="0" applyFont="1"/>
    <xf numFmtId="0" fontId="12" fillId="0" borderId="0" xfId="0" applyFont="1" applyAlignment="1">
      <alignment vertical="center"/>
    </xf>
    <xf numFmtId="49" fontId="11" fillId="0" borderId="0" xfId="0" applyNumberFormat="1"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1" fillId="0" borderId="0" xfId="0" applyFont="1" applyFill="1" applyAlignment="1">
      <alignment wrapText="1"/>
    </xf>
    <xf numFmtId="0" fontId="13" fillId="0" borderId="0" xfId="0" applyFont="1"/>
    <xf numFmtId="0" fontId="13" fillId="0" borderId="0" xfId="0" applyFont="1" applyAlignment="1">
      <alignment vertical="center"/>
    </xf>
    <xf numFmtId="49" fontId="13" fillId="0" borderId="0" xfId="0" applyNumberFormat="1"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0" fillId="0" borderId="0" xfId="0" applyFont="1" applyFill="1" applyAlignment="1">
      <alignment horizontal="left" vertical="center"/>
    </xf>
    <xf numFmtId="0" fontId="16" fillId="4" borderId="0" xfId="0" applyFont="1" applyFill="1" applyBorder="1" applyAlignment="1">
      <alignment vertical="center"/>
    </xf>
    <xf numFmtId="0" fontId="11" fillId="4" borderId="0" xfId="0" applyFont="1" applyFill="1" applyAlignment="1">
      <alignment vertical="top" wrapText="1"/>
    </xf>
    <xf numFmtId="0" fontId="11" fillId="4" borderId="0" xfId="0" applyFont="1" applyFill="1" applyAlignment="1">
      <alignment wrapText="1"/>
    </xf>
    <xf numFmtId="0" fontId="0" fillId="4" borderId="0" xfId="0" applyFill="1"/>
    <xf numFmtId="49" fontId="18" fillId="2" borderId="1" xfId="0" applyNumberFormat="1" applyFont="1" applyFill="1" applyBorder="1" applyAlignment="1">
      <alignment horizontal="center" vertical="center" wrapText="1"/>
    </xf>
    <xf numFmtId="0" fontId="18" fillId="2" borderId="4" xfId="0" applyFont="1" applyFill="1" applyBorder="1" applyAlignment="1">
      <alignment horizontal="center" vertical="center"/>
    </xf>
    <xf numFmtId="49" fontId="18" fillId="2" borderId="4" xfId="0" applyNumberFormat="1" applyFont="1" applyFill="1" applyBorder="1" applyAlignment="1">
      <alignment horizontal="center" vertical="center" wrapText="1"/>
    </xf>
    <xf numFmtId="0" fontId="21" fillId="0" borderId="0" xfId="0" applyFont="1"/>
    <xf numFmtId="0" fontId="24" fillId="0" borderId="0" xfId="0" applyFont="1"/>
    <xf numFmtId="0" fontId="0" fillId="6" borderId="0" xfId="0" applyFill="1"/>
    <xf numFmtId="0" fontId="0" fillId="0" borderId="0" xfId="0" applyFill="1" applyAlignment="1"/>
    <xf numFmtId="0" fontId="25" fillId="7" borderId="0" xfId="0" applyFont="1" applyFill="1" applyBorder="1" applyAlignment="1">
      <alignment vertical="center"/>
    </xf>
    <xf numFmtId="0" fontId="28" fillId="4" borderId="0" xfId="0" applyFont="1" applyFill="1" applyAlignment="1">
      <alignment vertical="center"/>
    </xf>
    <xf numFmtId="0" fontId="23" fillId="0" borderId="0" xfId="0" applyFont="1" applyFill="1" applyAlignment="1">
      <alignment horizontal="left" vertical="top" wrapText="1"/>
    </xf>
    <xf numFmtId="0" fontId="11" fillId="6" borderId="0" xfId="0" applyFont="1" applyFill="1"/>
    <xf numFmtId="0" fontId="11" fillId="6" borderId="0" xfId="0" applyFont="1" applyFill="1" applyAlignment="1">
      <alignment vertical="center"/>
    </xf>
    <xf numFmtId="49" fontId="11" fillId="6" borderId="0" xfId="0" applyNumberFormat="1" applyFont="1" applyFill="1" applyAlignment="1">
      <alignment vertical="center"/>
    </xf>
    <xf numFmtId="0" fontId="11" fillId="6" borderId="0" xfId="0" applyFont="1" applyFill="1" applyAlignment="1">
      <alignment vertical="center" wrapText="1"/>
    </xf>
    <xf numFmtId="49" fontId="31" fillId="8" borderId="4" xfId="0" applyNumberFormat="1" applyFont="1" applyFill="1" applyBorder="1" applyAlignment="1">
      <alignment horizontal="center" vertical="center"/>
    </xf>
    <xf numFmtId="49" fontId="32" fillId="8" borderId="4" xfId="0" applyNumberFormat="1" applyFont="1" applyFill="1" applyBorder="1" applyAlignment="1">
      <alignment horizontal="center" vertical="center"/>
    </xf>
    <xf numFmtId="0" fontId="24" fillId="0" borderId="0" xfId="0" applyFont="1" applyFill="1" applyAlignment="1">
      <alignment horizontal="left" vertical="center" wrapText="1"/>
    </xf>
    <xf numFmtId="0" fontId="34" fillId="4" borderId="6" xfId="0" applyFont="1" applyFill="1" applyBorder="1" applyAlignment="1">
      <alignment vertical="center"/>
    </xf>
    <xf numFmtId="0" fontId="35" fillId="0" borderId="6" xfId="0" applyFont="1" applyFill="1" applyBorder="1" applyAlignment="1">
      <alignment vertical="center"/>
    </xf>
    <xf numFmtId="0" fontId="17" fillId="0" borderId="6" xfId="0" applyFont="1" applyFill="1" applyBorder="1" applyAlignment="1">
      <alignment vertical="center" wrapText="1"/>
    </xf>
    <xf numFmtId="0" fontId="29" fillId="2" borderId="2"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10" borderId="5"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23" fillId="0" borderId="0" xfId="0" applyFont="1"/>
    <xf numFmtId="49" fontId="33" fillId="3" borderId="4" xfId="0" applyNumberFormat="1" applyFont="1" applyFill="1" applyBorder="1" applyAlignment="1" applyProtection="1">
      <alignment horizontal="center" vertical="center"/>
      <protection locked="0" hidden="1"/>
    </xf>
    <xf numFmtId="49" fontId="33" fillId="3" borderId="1" xfId="0" applyNumberFormat="1" applyFont="1" applyFill="1" applyBorder="1" applyAlignment="1" applyProtection="1">
      <alignment horizontal="center" vertical="center"/>
      <protection locked="0" hidden="1"/>
    </xf>
    <xf numFmtId="49" fontId="30" fillId="3" borderId="1" xfId="0" applyNumberFormat="1" applyFont="1" applyFill="1" applyBorder="1" applyAlignment="1" applyProtection="1">
      <alignment horizontal="center" vertical="center"/>
      <protection locked="0" hidden="1"/>
    </xf>
    <xf numFmtId="0" fontId="20" fillId="6" borderId="0" xfId="0" applyFont="1" applyFill="1" applyBorder="1" applyAlignment="1">
      <alignment horizontal="center" vertical="center"/>
    </xf>
    <xf numFmtId="0" fontId="27" fillId="0" borderId="0" xfId="0" applyFont="1" applyAlignment="1">
      <alignment horizontal="left" vertical="top" wrapText="1"/>
    </xf>
    <xf numFmtId="0" fontId="21" fillId="0" borderId="0" xfId="0" applyFont="1" applyAlignment="1">
      <alignment horizontal="left" vertical="top" wrapText="1"/>
    </xf>
    <xf numFmtId="0" fontId="21" fillId="12" borderId="0" xfId="0" applyFont="1" applyFill="1" applyAlignment="1">
      <alignment horizontal="center" vertical="top" wrapText="1"/>
    </xf>
    <xf numFmtId="0" fontId="36" fillId="0" borderId="0" xfId="1" applyFont="1" applyAlignment="1">
      <alignment vertical="center" wrapText="1"/>
    </xf>
    <xf numFmtId="0" fontId="28" fillId="7" borderId="0" xfId="0" applyFont="1" applyFill="1" applyAlignment="1">
      <alignment horizontal="left" vertical="center"/>
    </xf>
    <xf numFmtId="0" fontId="21" fillId="0" borderId="0" xfId="0" applyFont="1" applyFill="1" applyAlignment="1">
      <alignment vertical="top" wrapText="1"/>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left" vertical="center"/>
    </xf>
    <xf numFmtId="0" fontId="7" fillId="0" borderId="0" xfId="0" applyFont="1" applyFill="1" applyBorder="1" applyAlignment="1">
      <alignment horizontal="center" vertical="center" wrapText="1"/>
    </xf>
    <xf numFmtId="0" fontId="22" fillId="11" borderId="0" xfId="0" applyFont="1" applyFill="1" applyBorder="1" applyAlignment="1">
      <alignment horizontal="center" vertical="center"/>
    </xf>
    <xf numFmtId="0" fontId="19" fillId="0" borderId="3" xfId="0" applyFont="1" applyBorder="1" applyAlignment="1">
      <alignment horizontal="center"/>
    </xf>
    <xf numFmtId="0" fontId="19" fillId="0" borderId="1" xfId="0" applyFont="1" applyBorder="1" applyAlignment="1">
      <alignment horizontal="center"/>
    </xf>
    <xf numFmtId="0" fontId="18" fillId="3" borderId="3"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3" fillId="0" borderId="0" xfId="0" applyFont="1" applyBorder="1" applyAlignment="1">
      <alignment horizontal="center"/>
    </xf>
    <xf numFmtId="0" fontId="13" fillId="0" borderId="3" xfId="0" applyFont="1" applyBorder="1" applyAlignment="1">
      <alignment horizontal="center"/>
    </xf>
    <xf numFmtId="0" fontId="18" fillId="3" borderId="3" xfId="0" applyFont="1" applyFill="1" applyBorder="1" applyAlignment="1">
      <alignment horizontal="center" vertical="center"/>
    </xf>
    <xf numFmtId="0" fontId="18" fillId="3" borderId="1" xfId="0" applyFont="1" applyFill="1" applyBorder="1" applyAlignment="1">
      <alignment horizontal="center" vertical="center"/>
    </xf>
    <xf numFmtId="0" fontId="34" fillId="0" borderId="6" xfId="0" applyFont="1" applyFill="1" applyBorder="1" applyAlignment="1">
      <alignment horizontal="center" vertical="center" wrapText="1"/>
    </xf>
    <xf numFmtId="0" fontId="13" fillId="0" borderId="1" xfId="0" applyFont="1" applyBorder="1" applyAlignment="1">
      <alignment horizontal="center"/>
    </xf>
    <xf numFmtId="0" fontId="34" fillId="4" borderId="6" xfId="0" applyFont="1" applyFill="1" applyBorder="1" applyAlignment="1">
      <alignment horizontal="center" vertical="center"/>
    </xf>
    <xf numFmtId="0" fontId="34" fillId="0" borderId="6" xfId="0" applyFont="1" applyFill="1" applyBorder="1" applyAlignment="1">
      <alignment horizontal="center" vertical="center"/>
    </xf>
    <xf numFmtId="0" fontId="11" fillId="4" borderId="0" xfId="0" applyFont="1" applyFill="1" applyAlignment="1">
      <alignment horizontal="center" wrapText="1"/>
    </xf>
    <xf numFmtId="0" fontId="18" fillId="4" borderId="2" xfId="0" applyFont="1" applyFill="1" applyBorder="1" applyAlignment="1">
      <alignment horizontal="left" vertical="center"/>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9" xfId="0" applyFont="1" applyFill="1" applyBorder="1" applyAlignment="1">
      <alignment horizontal="center" vertical="center"/>
    </xf>
    <xf numFmtId="0" fontId="14" fillId="4" borderId="2" xfId="0" applyFont="1" applyFill="1" applyBorder="1" applyAlignment="1" applyProtection="1">
      <alignment horizontal="center" vertical="center"/>
      <protection locked="0" hidden="1"/>
    </xf>
  </cellXfs>
  <cellStyles count="2">
    <cellStyle name="Link" xfId="1" builtinId="8"/>
    <cellStyle name="Standard" xfId="0" builtinId="0"/>
  </cellStyles>
  <dxfs count="5">
    <dxf>
      <fill>
        <patternFill>
          <bgColor rgb="FFFF7C80"/>
        </patternFill>
      </fill>
    </dxf>
    <dxf>
      <fill>
        <patternFill>
          <bgColor theme="9" tint="0.39994506668294322"/>
        </patternFill>
      </fill>
    </dxf>
    <dxf>
      <fill>
        <patternFill>
          <bgColor rgb="FFFF7C80"/>
        </patternFill>
      </fill>
    </dxf>
    <dxf>
      <font>
        <color auto="1"/>
      </font>
      <fill>
        <patternFill>
          <fgColor rgb="FFFF0000"/>
        </patternFill>
      </fill>
    </dxf>
    <dxf>
      <font>
        <color rgb="FF9C0006"/>
      </font>
      <fill>
        <patternFill>
          <bgColor rgb="FFFFC7CE"/>
        </patternFill>
      </fill>
    </dxf>
  </dxfs>
  <tableStyles count="0" defaultTableStyle="TableStyleMedium2" defaultPivotStyle="PivotStyleLight16"/>
  <colors>
    <mruColors>
      <color rgb="FFF4D9B2"/>
      <color rgb="FFF7F7F7"/>
      <color rgb="FFF8BBAA"/>
      <color rgb="FFFCBAC0"/>
      <color rgb="FFFFE593"/>
      <color rgb="FFFFD85D"/>
      <color rgb="FFFFFAEB"/>
      <color rgb="FFFFFFFF"/>
      <color rgb="FFE7192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1.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3.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723899</xdr:colOff>
      <xdr:row>1</xdr:row>
      <xdr:rowOff>131321</xdr:rowOff>
    </xdr:from>
    <xdr:to>
      <xdr:col>2</xdr:col>
      <xdr:colOff>35072</xdr:colOff>
      <xdr:row>1</xdr:row>
      <xdr:rowOff>716065</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723899" y="321821"/>
          <a:ext cx="1751954" cy="584744"/>
        </a:xfrm>
        <a:prstGeom prst="rect">
          <a:avLst/>
        </a:prstGeom>
      </xdr:spPr>
    </xdr:pic>
    <xdr:clientData/>
  </xdr:twoCellAnchor>
  <xdr:twoCellAnchor editAs="oneCell">
    <xdr:from>
      <xdr:col>0</xdr:col>
      <xdr:colOff>761999</xdr:colOff>
      <xdr:row>6</xdr:row>
      <xdr:rowOff>95250</xdr:rowOff>
    </xdr:from>
    <xdr:to>
      <xdr:col>5</xdr:col>
      <xdr:colOff>631031</xdr:colOff>
      <xdr:row>6</xdr:row>
      <xdr:rowOff>964406</xdr:rowOff>
    </xdr:to>
    <xdr:pic>
      <xdr:nvPicPr>
        <xdr:cNvPr id="7" name="Grafik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1999" y="2190750"/>
          <a:ext cx="6536532" cy="869156"/>
        </a:xfrm>
        <a:prstGeom prst="rect">
          <a:avLst/>
        </a:prstGeom>
      </xdr:spPr>
    </xdr:pic>
    <xdr:clientData/>
  </xdr:twoCellAnchor>
  <xdr:twoCellAnchor editAs="oneCell">
    <xdr:from>
      <xdr:col>1</xdr:col>
      <xdr:colOff>35719</xdr:colOff>
      <xdr:row>17</xdr:row>
      <xdr:rowOff>95250</xdr:rowOff>
    </xdr:from>
    <xdr:to>
      <xdr:col>3</xdr:col>
      <xdr:colOff>869950</xdr:colOff>
      <xdr:row>26</xdr:row>
      <xdr:rowOff>3175</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797719" y="9144000"/>
          <a:ext cx="4167981" cy="1574800"/>
        </a:xfrm>
        <a:prstGeom prst="rect">
          <a:avLst/>
        </a:prstGeom>
      </xdr:spPr>
    </xdr:pic>
    <xdr:clientData/>
  </xdr:twoCellAnchor>
  <xdr:twoCellAnchor>
    <xdr:from>
      <xdr:col>8</xdr:col>
      <xdr:colOff>107156</xdr:colOff>
      <xdr:row>6</xdr:row>
      <xdr:rowOff>777240</xdr:rowOff>
    </xdr:from>
    <xdr:to>
      <xdr:col>9</xdr:col>
      <xdr:colOff>5333999</xdr:colOff>
      <xdr:row>6</xdr:row>
      <xdr:rowOff>785812</xdr:rowOff>
    </xdr:to>
    <xdr:cxnSp macro="">
      <xdr:nvCxnSpPr>
        <xdr:cNvPr id="15" name="Gerade Verbindung 17">
          <a:extLst>
            <a:ext uri="{FF2B5EF4-FFF2-40B4-BE49-F238E27FC236}">
              <a16:creationId xmlns:a16="http://schemas.microsoft.com/office/drawing/2014/main" id="{00000000-0008-0000-0000-00000F000000}"/>
            </a:ext>
          </a:extLst>
        </xdr:cNvPr>
        <xdr:cNvCxnSpPr/>
      </xdr:nvCxnSpPr>
      <xdr:spPr>
        <a:xfrm>
          <a:off x="11275219" y="2860834"/>
          <a:ext cx="5988843" cy="8572"/>
        </a:xfrm>
        <a:prstGeom prst="line">
          <a:avLst/>
        </a:prstGeom>
        <a:ln w="8890">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59531</xdr:colOff>
      <xdr:row>12</xdr:row>
      <xdr:rowOff>607219</xdr:rowOff>
    </xdr:from>
    <xdr:to>
      <xdr:col>9</xdr:col>
      <xdr:colOff>4714874</xdr:colOff>
      <xdr:row>12</xdr:row>
      <xdr:rowOff>615791</xdr:rowOff>
    </xdr:to>
    <xdr:cxnSp macro="">
      <xdr:nvCxnSpPr>
        <xdr:cNvPr id="18" name="Gerade Verbindung 17">
          <a:extLst>
            <a:ext uri="{FF2B5EF4-FFF2-40B4-BE49-F238E27FC236}">
              <a16:creationId xmlns:a16="http://schemas.microsoft.com/office/drawing/2014/main" id="{00000000-0008-0000-0000-000012000000}"/>
            </a:ext>
          </a:extLst>
        </xdr:cNvPr>
        <xdr:cNvCxnSpPr/>
      </xdr:nvCxnSpPr>
      <xdr:spPr>
        <a:xfrm>
          <a:off x="11227594" y="6310313"/>
          <a:ext cx="5131593" cy="8572"/>
        </a:xfrm>
        <a:prstGeom prst="line">
          <a:avLst/>
        </a:prstGeom>
        <a:ln w="8890">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154781</xdr:colOff>
      <xdr:row>10</xdr:row>
      <xdr:rowOff>47625</xdr:rowOff>
    </xdr:from>
    <xdr:to>
      <xdr:col>8</xdr:col>
      <xdr:colOff>392906</xdr:colOff>
      <xdr:row>10</xdr:row>
      <xdr:rowOff>297657</xdr:rowOff>
    </xdr:to>
    <xdr:pic>
      <xdr:nvPicPr>
        <xdr:cNvPr id="19" name="Grafik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322844" y="3738563"/>
          <a:ext cx="238125" cy="250032"/>
        </a:xfrm>
        <a:prstGeom prst="rect">
          <a:avLst/>
        </a:prstGeom>
      </xdr:spPr>
    </xdr:pic>
    <xdr:clientData/>
  </xdr:twoCellAnchor>
  <xdr:twoCellAnchor editAs="oneCell">
    <xdr:from>
      <xdr:col>8</xdr:col>
      <xdr:colOff>190499</xdr:colOff>
      <xdr:row>10</xdr:row>
      <xdr:rowOff>559593</xdr:rowOff>
    </xdr:from>
    <xdr:to>
      <xdr:col>8</xdr:col>
      <xdr:colOff>428624</xdr:colOff>
      <xdr:row>10</xdr:row>
      <xdr:rowOff>809625</xdr:rowOff>
    </xdr:to>
    <xdr:pic>
      <xdr:nvPicPr>
        <xdr:cNvPr id="20" name="Grafik 19">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358562" y="4155281"/>
          <a:ext cx="238125" cy="250032"/>
        </a:xfrm>
        <a:prstGeom prst="rect">
          <a:avLst/>
        </a:prstGeom>
      </xdr:spPr>
    </xdr:pic>
    <xdr:clientData/>
  </xdr:twoCellAnchor>
  <xdr:twoCellAnchor editAs="oneCell">
    <xdr:from>
      <xdr:col>8</xdr:col>
      <xdr:colOff>202406</xdr:colOff>
      <xdr:row>11</xdr:row>
      <xdr:rowOff>35719</xdr:rowOff>
    </xdr:from>
    <xdr:to>
      <xdr:col>8</xdr:col>
      <xdr:colOff>440531</xdr:colOff>
      <xdr:row>11</xdr:row>
      <xdr:rowOff>285751</xdr:rowOff>
    </xdr:to>
    <xdr:pic>
      <xdr:nvPicPr>
        <xdr:cNvPr id="21" name="Grafik 20">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370469" y="5167313"/>
          <a:ext cx="238125" cy="250032"/>
        </a:xfrm>
        <a:prstGeom prst="rect">
          <a:avLst/>
        </a:prstGeom>
      </xdr:spPr>
    </xdr:pic>
    <xdr:clientData/>
  </xdr:twoCellAnchor>
  <xdr:twoCellAnchor editAs="oneCell">
    <xdr:from>
      <xdr:col>9</xdr:col>
      <xdr:colOff>4193911</xdr:colOff>
      <xdr:row>6</xdr:row>
      <xdr:rowOff>909111</xdr:rowOff>
    </xdr:from>
    <xdr:to>
      <xdr:col>9</xdr:col>
      <xdr:colOff>4695296</xdr:colOff>
      <xdr:row>8</xdr:row>
      <xdr:rowOff>116153</xdr:rowOff>
    </xdr:to>
    <xdr:pic>
      <xdr:nvPicPr>
        <xdr:cNvPr id="22" name="Grafik 21">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rot="16200000" flipH="1">
          <a:off x="15878177" y="3059908"/>
          <a:ext cx="421480" cy="5013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881064</xdr:colOff>
      <xdr:row>3</xdr:row>
      <xdr:rowOff>447082</xdr:rowOff>
    </xdr:from>
    <xdr:to>
      <xdr:col>14</xdr:col>
      <xdr:colOff>261937</xdr:colOff>
      <xdr:row>10</xdr:row>
      <xdr:rowOff>988220</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1179970" y="1613895"/>
          <a:ext cx="7393780" cy="4077294"/>
        </a:xfrm>
        <a:prstGeom prst="rect">
          <a:avLst/>
        </a:prstGeom>
      </xdr:spPr>
    </xdr:pic>
    <xdr:clientData/>
  </xdr:twoCellAnchor>
  <xdr:twoCellAnchor editAs="oneCell">
    <xdr:from>
      <xdr:col>1</xdr:col>
      <xdr:colOff>0</xdr:colOff>
      <xdr:row>1</xdr:row>
      <xdr:rowOff>20558</xdr:rowOff>
    </xdr:from>
    <xdr:to>
      <xdr:col>1</xdr:col>
      <xdr:colOff>1829142</xdr:colOff>
      <xdr:row>1</xdr:row>
      <xdr:rowOff>605302</xdr:rowOff>
    </xdr:to>
    <xdr:pic>
      <xdr:nvPicPr>
        <xdr:cNvPr id="2" name="Grafik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xfrm>
          <a:off x="0" y="20558"/>
          <a:ext cx="1829142" cy="584744"/>
        </a:xfrm>
        <a:prstGeom prst="rect">
          <a:avLst/>
        </a:prstGeom>
      </xdr:spPr>
    </xdr:pic>
    <xdr:clientData/>
  </xdr:twoCellAnchor>
  <xdr:oneCellAnchor>
    <xdr:from>
      <xdr:col>5</xdr:col>
      <xdr:colOff>781533</xdr:colOff>
      <xdr:row>11</xdr:row>
      <xdr:rowOff>75019</xdr:rowOff>
    </xdr:from>
    <xdr:ext cx="7493311" cy="248851"/>
    <xdr:sp macro="" textlink="">
      <xdr:nvSpPr>
        <xdr:cNvPr id="9" name="Textfeld 8">
          <a:extLst>
            <a:ext uri="{FF2B5EF4-FFF2-40B4-BE49-F238E27FC236}">
              <a16:creationId xmlns:a16="http://schemas.microsoft.com/office/drawing/2014/main" id="{00000000-0008-0000-0100-000009000000}"/>
            </a:ext>
          </a:extLst>
        </xdr:cNvPr>
        <xdr:cNvSpPr txBox="1"/>
      </xdr:nvSpPr>
      <xdr:spPr>
        <a:xfrm>
          <a:off x="11080439" y="5873363"/>
          <a:ext cx="7493311" cy="24885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000"/>
            <a:t>Abb. 1: Kopfzeile "Auswertung</a:t>
          </a:r>
          <a:r>
            <a:rPr lang="de-DE" sz="1000" baseline="0"/>
            <a:t> Checkliste Schulverpflegung", Drop-Down Menu und Reiter "Auswertung der Checkliste"</a:t>
          </a:r>
          <a:r>
            <a:rPr lang="de-DE" sz="1000"/>
            <a:t> </a:t>
          </a:r>
        </a:p>
      </xdr:txBody>
    </xdr:sp>
    <xdr:clientData/>
  </xdr:oneCellAnchor>
  <xdr:twoCellAnchor editAs="oneCell">
    <xdr:from>
      <xdr:col>1</xdr:col>
      <xdr:colOff>76200</xdr:colOff>
      <xdr:row>11</xdr:row>
      <xdr:rowOff>9525</xdr:rowOff>
    </xdr:from>
    <xdr:to>
      <xdr:col>2</xdr:col>
      <xdr:colOff>2053431</xdr:colOff>
      <xdr:row>19</xdr:row>
      <xdr:rowOff>60325</xdr:rowOff>
    </xdr:to>
    <xdr:pic>
      <xdr:nvPicPr>
        <xdr:cNvPr id="13" name="Grafik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3"/>
        <a:stretch>
          <a:fillRect/>
        </a:stretch>
      </xdr:blipFill>
      <xdr:spPr>
        <a:xfrm>
          <a:off x="838200" y="5895975"/>
          <a:ext cx="4167981" cy="1574800"/>
        </a:xfrm>
        <a:prstGeom prst="rect">
          <a:avLst/>
        </a:prstGeom>
      </xdr:spPr>
    </xdr:pic>
    <xdr:clientData/>
  </xdr:twoCellAnchor>
  <xdr:twoCellAnchor>
    <xdr:from>
      <xdr:col>9</xdr:col>
      <xdr:colOff>193683</xdr:colOff>
      <xdr:row>9</xdr:row>
      <xdr:rowOff>286369</xdr:rowOff>
    </xdr:from>
    <xdr:to>
      <xdr:col>9</xdr:col>
      <xdr:colOff>412212</xdr:colOff>
      <xdr:row>10</xdr:row>
      <xdr:rowOff>625411</xdr:rowOff>
    </xdr:to>
    <xdr:sp macro="" textlink="">
      <xdr:nvSpPr>
        <xdr:cNvPr id="11" name="Pfeil nach rechts 10">
          <a:extLst>
            <a:ext uri="{FF2B5EF4-FFF2-40B4-BE49-F238E27FC236}">
              <a16:creationId xmlns:a16="http://schemas.microsoft.com/office/drawing/2014/main" id="{00000000-0008-0000-0100-00000B000000}"/>
            </a:ext>
          </a:extLst>
        </xdr:cNvPr>
        <xdr:cNvSpPr/>
      </xdr:nvSpPr>
      <xdr:spPr>
        <a:xfrm rot="3458620">
          <a:off x="14355443" y="4519766"/>
          <a:ext cx="898636" cy="218529"/>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lientData/>
  </xdr:twoCellAnchor>
  <xdr:twoCellAnchor>
    <xdr:from>
      <xdr:col>8</xdr:col>
      <xdr:colOff>440531</xdr:colOff>
      <xdr:row>10</xdr:row>
      <xdr:rowOff>1178719</xdr:rowOff>
    </xdr:from>
    <xdr:to>
      <xdr:col>10</xdr:col>
      <xdr:colOff>11338</xdr:colOff>
      <xdr:row>11</xdr:row>
      <xdr:rowOff>17081</xdr:rowOff>
    </xdr:to>
    <xdr:sp macro="" textlink="">
      <xdr:nvSpPr>
        <xdr:cNvPr id="12" name="Pfeil nach rechts 11">
          <a:extLst>
            <a:ext uri="{FF2B5EF4-FFF2-40B4-BE49-F238E27FC236}">
              <a16:creationId xmlns:a16="http://schemas.microsoft.com/office/drawing/2014/main" id="{00000000-0008-0000-0100-00000C000000}"/>
            </a:ext>
          </a:extLst>
        </xdr:cNvPr>
        <xdr:cNvSpPr/>
      </xdr:nvSpPr>
      <xdr:spPr>
        <a:xfrm rot="10800000">
          <a:off x="14180344" y="5631657"/>
          <a:ext cx="1094807" cy="183768"/>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lientData/>
  </xdr:twoCellAnchor>
  <xdr:twoCellAnchor>
    <xdr:from>
      <xdr:col>13</xdr:col>
      <xdr:colOff>95250</xdr:colOff>
      <xdr:row>7</xdr:row>
      <xdr:rowOff>369094</xdr:rowOff>
    </xdr:from>
    <xdr:to>
      <xdr:col>14</xdr:col>
      <xdr:colOff>428057</xdr:colOff>
      <xdr:row>7</xdr:row>
      <xdr:rowOff>552862</xdr:rowOff>
    </xdr:to>
    <xdr:sp macro="" textlink="">
      <xdr:nvSpPr>
        <xdr:cNvPr id="14" name="Pfeil nach rechts 13">
          <a:extLst>
            <a:ext uri="{FF2B5EF4-FFF2-40B4-BE49-F238E27FC236}">
              <a16:creationId xmlns:a16="http://schemas.microsoft.com/office/drawing/2014/main" id="{00000000-0008-0000-0100-00000E000000}"/>
            </a:ext>
          </a:extLst>
        </xdr:cNvPr>
        <xdr:cNvSpPr/>
      </xdr:nvSpPr>
      <xdr:spPr>
        <a:xfrm rot="10800000">
          <a:off x="17645063" y="2536032"/>
          <a:ext cx="1094807" cy="183768"/>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206534</xdr:colOff>
      <xdr:row>1</xdr:row>
      <xdr:rowOff>132452</xdr:rowOff>
    </xdr:from>
    <xdr:to>
      <xdr:col>2</xdr:col>
      <xdr:colOff>486358</xdr:colOff>
      <xdr:row>4</xdr:row>
      <xdr:rowOff>96546</xdr:rowOff>
    </xdr:to>
    <xdr:pic>
      <xdr:nvPicPr>
        <xdr:cNvPr id="2" name="Grafik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a:fillRect/>
        </a:stretch>
      </xdr:blipFill>
      <xdr:spPr>
        <a:xfrm>
          <a:off x="206534" y="132452"/>
          <a:ext cx="1856740" cy="565227"/>
        </a:xfrm>
        <a:prstGeom prst="rect">
          <a:avLst/>
        </a:prstGeom>
      </xdr:spPr>
    </xdr:pic>
    <xdr:clientData/>
  </xdr:twoCellAnchor>
  <xdr:twoCellAnchor editAs="oneCell">
    <xdr:from>
      <xdr:col>1</xdr:col>
      <xdr:colOff>0</xdr:colOff>
      <xdr:row>55</xdr:row>
      <xdr:rowOff>0</xdr:rowOff>
    </xdr:from>
    <xdr:to>
      <xdr:col>2</xdr:col>
      <xdr:colOff>2596356</xdr:colOff>
      <xdr:row>62</xdr:row>
      <xdr:rowOff>157956</xdr:rowOff>
    </xdr:to>
    <xdr:pic>
      <xdr:nvPicPr>
        <xdr:cNvPr id="6" name="Grafik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stretch>
          <a:fillRect/>
        </a:stretch>
      </xdr:blipFill>
      <xdr:spPr>
        <a:xfrm>
          <a:off x="726281" y="26384250"/>
          <a:ext cx="4167981" cy="1574800"/>
        </a:xfrm>
        <a:prstGeom prst="rect">
          <a:avLst/>
        </a:prstGeom>
      </xdr:spPr>
    </xdr:pic>
    <xdr:clientData/>
  </xdr:twoCellAnchor>
  <xdr:twoCellAnchor editAs="oneCell">
    <xdr:from>
      <xdr:col>7</xdr:col>
      <xdr:colOff>321468</xdr:colOff>
      <xdr:row>6</xdr:row>
      <xdr:rowOff>11905</xdr:rowOff>
    </xdr:from>
    <xdr:to>
      <xdr:col>8</xdr:col>
      <xdr:colOff>404813</xdr:colOff>
      <xdr:row>7</xdr:row>
      <xdr:rowOff>166687</xdr:rowOff>
    </xdr:to>
    <xdr:pic>
      <xdr:nvPicPr>
        <xdr:cNvPr id="4" name="Grafik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323468" y="1214436"/>
          <a:ext cx="714376" cy="60721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G44:G50" totalsRowShown="0">
  <autoFilter ref="G44:G50" xr:uid="{00000000-0009-0000-0100-000001000000}"/>
  <tableColumns count="1">
    <tableColumn id="1" xr3:uid="{00000000-0010-0000-0000-000001000000}" name="Kriterium "/>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2" displayName="Tabelle2" ref="I44:I55" totalsRowShown="0">
  <autoFilter ref="I44:I55" xr:uid="{00000000-0009-0000-0100-000002000000}"/>
  <tableColumns count="1">
    <tableColumn id="1" xr3:uid="{00000000-0010-0000-0100-000001000000}" name="Kriterium "/>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huleplusessen.de/fileadmin/user_upload/medien/DGE-QST/DGE_Qualitaetsstandard_Schule.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B2:K28"/>
  <sheetViews>
    <sheetView showGridLines="0" topLeftCell="A7" zoomScale="80" zoomScaleNormal="80" workbookViewId="0">
      <selection activeCell="E9" sqref="E9"/>
    </sheetView>
  </sheetViews>
  <sheetFormatPr baseColWidth="10" defaultRowHeight="15"/>
  <cols>
    <col min="2" max="2" width="25.140625" customWidth="1"/>
    <col min="3" max="3" width="24.85546875" customWidth="1"/>
    <col min="4" max="4" width="21.85546875" customWidth="1"/>
    <col min="5" max="5" width="16.85546875" customWidth="1"/>
    <col min="7" max="7" width="44.7109375" customWidth="1"/>
    <col min="9" max="9" width="7.140625" customWidth="1"/>
    <col min="10" max="10" width="71.42578125" style="5" customWidth="1"/>
    <col min="11" max="11" width="45.28515625" customWidth="1"/>
    <col min="13" max="14" width="11.42578125" customWidth="1"/>
  </cols>
  <sheetData>
    <row r="2" spans="2:11" ht="65.099999999999994" customHeight="1"/>
    <row r="4" spans="2:11" ht="36" customHeight="1">
      <c r="B4" s="68" t="s">
        <v>40</v>
      </c>
      <c r="C4" s="68"/>
      <c r="D4" s="68"/>
      <c r="E4" s="68"/>
      <c r="F4" s="68"/>
      <c r="G4" s="68"/>
    </row>
    <row r="5" spans="2:11" ht="7.5" customHeight="1">
      <c r="J5" s="45"/>
    </row>
    <row r="6" spans="2:11" ht="27" customHeight="1">
      <c r="B6" s="64" t="s">
        <v>39</v>
      </c>
      <c r="C6" s="23"/>
      <c r="D6" s="23"/>
      <c r="E6" s="23"/>
      <c r="F6" s="23"/>
      <c r="G6" s="42"/>
      <c r="I6" s="46" t="s">
        <v>45</v>
      </c>
      <c r="J6" s="46"/>
      <c r="K6" s="71" t="s">
        <v>61</v>
      </c>
    </row>
    <row r="7" spans="2:11" ht="80.25" customHeight="1">
      <c r="B7" s="42"/>
      <c r="C7" s="42"/>
      <c r="D7" s="42"/>
      <c r="E7" s="42"/>
      <c r="F7" s="42"/>
      <c r="G7" s="42"/>
      <c r="I7" s="72" t="s">
        <v>42</v>
      </c>
      <c r="J7" s="72"/>
      <c r="K7" s="71"/>
    </row>
    <row r="9" spans="2:11" ht="24.75" customHeight="1">
      <c r="B9" s="43" t="s">
        <v>37</v>
      </c>
      <c r="C9" s="42"/>
      <c r="D9" s="42"/>
      <c r="E9" s="42"/>
      <c r="F9" s="42"/>
      <c r="G9" s="42"/>
      <c r="I9" s="73" t="s">
        <v>46</v>
      </c>
      <c r="J9" s="73"/>
    </row>
    <row r="10" spans="2:11" ht="13.5" customHeight="1">
      <c r="B10" s="42"/>
      <c r="C10" s="42"/>
      <c r="D10" s="42"/>
      <c r="E10" s="42"/>
      <c r="F10" s="42"/>
      <c r="G10" s="42"/>
      <c r="J10" s="47"/>
    </row>
    <row r="11" spans="2:11" ht="120.75" customHeight="1">
      <c r="B11" s="69" t="s">
        <v>52</v>
      </c>
      <c r="C11" s="69"/>
      <c r="D11" s="69"/>
      <c r="E11" s="69"/>
      <c r="F11" s="69"/>
      <c r="G11" s="69"/>
      <c r="J11" s="48" t="s">
        <v>48</v>
      </c>
    </row>
    <row r="12" spans="2:11" ht="45" customHeight="1">
      <c r="B12" s="69" t="s">
        <v>53</v>
      </c>
      <c r="C12" s="69"/>
      <c r="D12" s="69"/>
      <c r="E12" s="69"/>
      <c r="F12" s="69"/>
      <c r="G12" s="69"/>
      <c r="J12" s="74" t="s">
        <v>47</v>
      </c>
    </row>
    <row r="13" spans="2:11" s="23" customFormat="1" ht="69" customHeight="1">
      <c r="B13" s="69" t="s">
        <v>54</v>
      </c>
      <c r="C13" s="69"/>
      <c r="D13" s="69"/>
      <c r="E13" s="69"/>
      <c r="F13" s="69"/>
      <c r="G13" s="69"/>
      <c r="J13" s="74"/>
    </row>
    <row r="14" spans="2:11" ht="53.25" customHeight="1">
      <c r="B14" s="70" t="s">
        <v>41</v>
      </c>
      <c r="C14" s="70"/>
      <c r="D14" s="70"/>
      <c r="E14" s="70"/>
      <c r="F14" s="70"/>
      <c r="G14" s="70"/>
    </row>
    <row r="15" spans="2:11" ht="15" customHeight="1"/>
    <row r="16" spans="2:11">
      <c r="B16" s="75" t="s">
        <v>44</v>
      </c>
      <c r="C16" s="75"/>
      <c r="D16" s="75"/>
      <c r="E16" s="75"/>
      <c r="F16" s="75"/>
      <c r="G16" s="75"/>
    </row>
    <row r="17" spans="2:7" ht="31.5" customHeight="1">
      <c r="B17" s="75"/>
      <c r="C17" s="75"/>
      <c r="D17" s="75"/>
      <c r="E17" s="75"/>
      <c r="F17" s="75"/>
      <c r="G17" s="75"/>
    </row>
    <row r="18" spans="2:7" ht="17.25" customHeight="1"/>
    <row r="19" spans="2:7" ht="9.75" customHeight="1"/>
    <row r="28" spans="2:7">
      <c r="B28" s="44"/>
      <c r="C28" s="44"/>
      <c r="D28" s="44"/>
      <c r="E28" s="44"/>
      <c r="F28" s="44"/>
      <c r="G28" s="44"/>
    </row>
  </sheetData>
  <sheetProtection algorithmName="SHA-512" hashValue="9VB4FtSzZF9yaPJoufNtAtRtHgCRwcVAAR8eTqUKT71satHf85A3Jeb1vWW36WtFT4iT+dTCczCg4aghR1NvcA==" saltValue="AdpJA/PFbhheCo6Kxla9Xw==" spinCount="100000" sheet="1" objects="1" scenarios="1" selectLockedCells="1"/>
  <mergeCells count="10">
    <mergeCell ref="K6:K7"/>
    <mergeCell ref="I7:J7"/>
    <mergeCell ref="I9:J9"/>
    <mergeCell ref="J12:J13"/>
    <mergeCell ref="B16:G17"/>
    <mergeCell ref="B4:G4"/>
    <mergeCell ref="B11:G11"/>
    <mergeCell ref="B12:G12"/>
    <mergeCell ref="B13:G13"/>
    <mergeCell ref="B14:G14"/>
  </mergeCells>
  <hyperlinks>
    <hyperlink ref="I7:J7" r:id="rId1" display="Qualitätsstandard für die Schulverpflegung der Deutschen Gesellschaft für Ernährung e. V." xr:uid="{00000000-0004-0000-0000-000000000000}"/>
  </hyperlinks>
  <pageMargins left="0.7" right="0.7" top="0.78740157499999996" bottom="0.78740157499999996" header="0.3" footer="0.3"/>
  <pageSetup paperSize="9" orientation="portrait" horizont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2:J21"/>
  <sheetViews>
    <sheetView showGridLines="0" zoomScale="80" zoomScaleNormal="80" workbookViewId="0">
      <selection activeCell="G21" sqref="G21"/>
    </sheetView>
  </sheetViews>
  <sheetFormatPr baseColWidth="10" defaultRowHeight="15"/>
  <cols>
    <col min="2" max="2" width="32.85546875" customWidth="1"/>
    <col min="3" max="3" width="33.85546875" customWidth="1"/>
    <col min="4" max="4" width="30.5703125" customWidth="1"/>
    <col min="5" max="5" width="45.7109375" customWidth="1"/>
    <col min="6" max="6" width="16.85546875" customWidth="1"/>
    <col min="7" max="7" width="23.42578125" customWidth="1"/>
  </cols>
  <sheetData>
    <row r="2" spans="2:10" ht="63.95" customHeight="1">
      <c r="B2" s="76"/>
      <c r="C2" s="76"/>
      <c r="D2" s="76"/>
    </row>
    <row r="3" spans="2:10" ht="14.1" customHeight="1"/>
    <row r="4" spans="2:10" ht="36" customHeight="1">
      <c r="B4" s="68" t="s">
        <v>40</v>
      </c>
      <c r="C4" s="68"/>
      <c r="D4" s="68"/>
      <c r="E4" s="68"/>
      <c r="F4" s="35"/>
      <c r="G4" s="35"/>
      <c r="I4" s="5"/>
      <c r="J4" s="5"/>
    </row>
    <row r="5" spans="2:10" ht="11.25" customHeight="1">
      <c r="B5" s="77"/>
      <c r="C5" s="77"/>
      <c r="D5" s="77"/>
      <c r="E5" s="77"/>
      <c r="F5" s="77"/>
    </row>
    <row r="6" spans="2:10" ht="18.75">
      <c r="B6" s="55" t="s">
        <v>49</v>
      </c>
      <c r="C6" s="34"/>
      <c r="D6" s="34"/>
      <c r="E6" s="34"/>
      <c r="F6" s="34"/>
    </row>
    <row r="7" spans="2:10" ht="13.5" customHeight="1">
      <c r="B7" s="42"/>
      <c r="C7" s="42"/>
      <c r="D7" s="42"/>
      <c r="E7" s="42"/>
    </row>
    <row r="8" spans="2:10" ht="74.25" customHeight="1">
      <c r="B8" s="69" t="s">
        <v>55</v>
      </c>
      <c r="C8" s="69"/>
      <c r="D8" s="69"/>
      <c r="E8" s="69"/>
    </row>
    <row r="9" spans="2:10" ht="72.75" customHeight="1">
      <c r="B9" s="69" t="s">
        <v>56</v>
      </c>
      <c r="C9" s="69"/>
      <c r="D9" s="69"/>
      <c r="E9" s="69"/>
    </row>
    <row r="10" spans="2:10" ht="52.5" customHeight="1">
      <c r="B10" s="70" t="s">
        <v>50</v>
      </c>
      <c r="C10" s="70"/>
      <c r="D10" s="70"/>
      <c r="E10" s="70"/>
    </row>
    <row r="11" spans="2:10" ht="105.75" customHeight="1">
      <c r="B11" s="70" t="s">
        <v>51</v>
      </c>
      <c r="C11" s="70"/>
      <c r="D11" s="70"/>
      <c r="E11" s="70"/>
    </row>
    <row r="15" spans="2:10">
      <c r="B15" t="s">
        <v>38</v>
      </c>
    </row>
    <row r="21" spans="2:5">
      <c r="B21" s="44"/>
      <c r="C21" s="44"/>
      <c r="D21" s="44"/>
      <c r="E21" s="44"/>
    </row>
  </sheetData>
  <sheetProtection algorithmName="SHA-512" hashValue="8yh38mddOfPxt8y+VYA5J3tO5dm1w0JQgKH+3j+Um5DHzyJRKEFdT8UmaHsgwUaNHTr7xttzgzwkLWM5U84aeQ==" saltValue="rEVQnG2ZuVd4cqYNAogMNw==" spinCount="100000" sheet="1" objects="1" scenarios="1" selectLockedCells="1"/>
  <mergeCells count="7">
    <mergeCell ref="B11:E11"/>
    <mergeCell ref="B2:D2"/>
    <mergeCell ref="B8:E8"/>
    <mergeCell ref="B10:E10"/>
    <mergeCell ref="B5:F5"/>
    <mergeCell ref="B4:E4"/>
    <mergeCell ref="B9:E9"/>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6:N167"/>
  <sheetViews>
    <sheetView showGridLines="0" zoomScale="60" zoomScaleNormal="60" workbookViewId="0">
      <selection activeCell="G50" sqref="G50"/>
    </sheetView>
  </sheetViews>
  <sheetFormatPr baseColWidth="10" defaultRowHeight="15"/>
  <cols>
    <col min="1" max="1" width="56.5703125" style="2" customWidth="1"/>
    <col min="2" max="2" width="56.5703125" style="1" customWidth="1"/>
    <col min="3" max="3" width="56.5703125" customWidth="1"/>
    <col min="4" max="4" width="9.85546875" customWidth="1"/>
    <col min="5" max="5" width="1.85546875" customWidth="1"/>
    <col min="6" max="6" width="11.42578125" customWidth="1"/>
    <col min="7" max="7" width="11.28515625" customWidth="1"/>
    <col min="8" max="8" width="49" customWidth="1"/>
    <col min="9" max="9" width="69.42578125" customWidth="1"/>
    <col min="10" max="10" width="21.85546875" customWidth="1"/>
  </cols>
  <sheetData>
    <row r="6" spans="1:14" ht="36" customHeight="1">
      <c r="A6" s="18"/>
      <c r="B6" s="18"/>
      <c r="C6" s="18"/>
    </row>
    <row r="7" spans="1:14">
      <c r="A7" s="21"/>
      <c r="B7" s="13"/>
      <c r="C7" s="22"/>
    </row>
    <row r="8" spans="1:14">
      <c r="A8" s="21"/>
      <c r="B8" s="13"/>
      <c r="C8" s="22"/>
    </row>
    <row r="9" spans="1:14" ht="27.75" customHeight="1">
      <c r="A9" s="19"/>
      <c r="B9" s="19"/>
      <c r="C9" s="19"/>
    </row>
    <row r="10" spans="1:14" ht="16.5">
      <c r="A10" s="20"/>
      <c r="B10" s="20"/>
      <c r="C10" s="20"/>
      <c r="K10" s="38"/>
      <c r="L10" s="38"/>
      <c r="M10" s="38"/>
      <c r="N10" s="38"/>
    </row>
    <row r="11" spans="1:14" ht="29.1" customHeight="1">
      <c r="A11" s="6"/>
      <c r="B11" s="5"/>
      <c r="C11" s="5"/>
    </row>
    <row r="12" spans="1:14" ht="32.1" customHeight="1">
      <c r="A12" s="8"/>
      <c r="B12" s="8"/>
      <c r="C12" s="8"/>
      <c r="H12" s="5"/>
    </row>
    <row r="13" spans="1:14" ht="24.95" customHeight="1">
      <c r="A13" s="9"/>
      <c r="B13" s="10"/>
      <c r="C13" s="11"/>
    </row>
    <row r="14" spans="1:14">
      <c r="A14" s="9"/>
      <c r="B14" s="10"/>
      <c r="C14" s="11"/>
    </row>
    <row r="15" spans="1:14">
      <c r="A15" s="9"/>
      <c r="B15" s="10"/>
      <c r="C15" s="11"/>
    </row>
    <row r="16" spans="1:14" ht="24.95" customHeight="1">
      <c r="A16" s="9"/>
      <c r="B16" s="10"/>
      <c r="C16" s="12"/>
    </row>
    <row r="17" spans="1:3" ht="15" customHeight="1">
      <c r="A17" s="9"/>
      <c r="B17" s="10"/>
      <c r="C17" s="12"/>
    </row>
    <row r="18" spans="1:3">
      <c r="A18" s="9"/>
      <c r="B18" s="10"/>
      <c r="C18" s="12"/>
    </row>
    <row r="19" spans="1:3">
      <c r="A19" s="9"/>
      <c r="B19" s="10"/>
      <c r="C19" s="12"/>
    </row>
    <row r="20" spans="1:3" ht="24.95" customHeight="1">
      <c r="A20" s="9"/>
      <c r="B20" s="10"/>
      <c r="C20" s="11"/>
    </row>
    <row r="21" spans="1:3">
      <c r="A21" s="9"/>
      <c r="B21" s="10"/>
      <c r="C21" s="11"/>
    </row>
    <row r="22" spans="1:3">
      <c r="A22" s="9"/>
      <c r="B22" s="10"/>
      <c r="C22" s="11"/>
    </row>
    <row r="23" spans="1:3" ht="29.1" customHeight="1">
      <c r="A23" s="9"/>
      <c r="B23" s="10"/>
      <c r="C23" s="11"/>
    </row>
    <row r="24" spans="1:3">
      <c r="A24" s="9"/>
      <c r="B24" s="10"/>
      <c r="C24" s="11"/>
    </row>
    <row r="25" spans="1:3">
      <c r="A25" s="9"/>
      <c r="B25" s="10"/>
      <c r="C25" s="11"/>
    </row>
    <row r="26" spans="1:3">
      <c r="A26" s="9"/>
      <c r="B26" s="10"/>
      <c r="C26" s="11"/>
    </row>
    <row r="27" spans="1:3">
      <c r="A27" s="9"/>
      <c r="B27" s="78"/>
      <c r="C27" s="12"/>
    </row>
    <row r="28" spans="1:3">
      <c r="A28" s="9"/>
      <c r="B28" s="78"/>
      <c r="C28" s="12"/>
    </row>
    <row r="29" spans="1:3">
      <c r="A29" s="9"/>
      <c r="B29" s="78"/>
      <c r="C29" s="12"/>
    </row>
    <row r="30" spans="1:3">
      <c r="A30" s="9"/>
      <c r="B30" s="78"/>
      <c r="C30" s="12"/>
    </row>
    <row r="31" spans="1:3">
      <c r="A31" s="9"/>
      <c r="B31" s="78"/>
      <c r="C31" s="12"/>
    </row>
    <row r="32" spans="1:3">
      <c r="A32" s="9"/>
      <c r="B32" s="78"/>
      <c r="C32" s="12"/>
    </row>
    <row r="33" spans="1:9" ht="14.25" customHeight="1">
      <c r="A33" s="9"/>
      <c r="B33" s="78"/>
      <c r="C33" s="12"/>
    </row>
    <row r="34" spans="1:9" ht="14.25" customHeight="1">
      <c r="A34" s="9"/>
      <c r="B34" s="78"/>
      <c r="C34" s="12"/>
    </row>
    <row r="35" spans="1:9">
      <c r="A35" s="9"/>
      <c r="B35" s="78"/>
      <c r="C35" s="12"/>
    </row>
    <row r="36" spans="1:9">
      <c r="A36" s="9"/>
      <c r="B36" s="78"/>
      <c r="C36" s="12"/>
    </row>
    <row r="37" spans="1:9">
      <c r="A37" s="9"/>
      <c r="B37" s="78"/>
      <c r="C37" s="12"/>
    </row>
    <row r="38" spans="1:9">
      <c r="A38" s="9"/>
      <c r="B38" s="78"/>
      <c r="C38" s="12"/>
    </row>
    <row r="39" spans="1:9">
      <c r="A39" s="9"/>
      <c r="B39" s="13"/>
      <c r="C39" s="11"/>
    </row>
    <row r="40" spans="1:9">
      <c r="A40" s="9"/>
      <c r="B40" s="14"/>
      <c r="C40" s="11"/>
    </row>
    <row r="41" spans="1:9">
      <c r="A41" s="9"/>
      <c r="B41" s="15"/>
      <c r="C41" s="11"/>
    </row>
    <row r="42" spans="1:9">
      <c r="A42" s="9"/>
      <c r="B42" s="15"/>
      <c r="C42" s="11"/>
    </row>
    <row r="43" spans="1:9">
      <c r="A43" s="9"/>
      <c r="B43" s="15"/>
      <c r="C43" s="11"/>
    </row>
    <row r="44" spans="1:9">
      <c r="A44" s="9"/>
      <c r="B44" s="14"/>
      <c r="C44" s="11"/>
      <c r="G44" t="s">
        <v>22</v>
      </c>
      <c r="I44" t="s">
        <v>22</v>
      </c>
    </row>
    <row r="45" spans="1:9">
      <c r="A45" s="9"/>
      <c r="B45" s="16"/>
      <c r="C45" s="11"/>
      <c r="G45" t="s">
        <v>27</v>
      </c>
      <c r="I45" s="4" t="s">
        <v>30</v>
      </c>
    </row>
    <row r="46" spans="1:9">
      <c r="A46" s="9"/>
      <c r="B46" s="13"/>
      <c r="C46" s="11"/>
      <c r="G46" t="s">
        <v>26</v>
      </c>
      <c r="I46" s="4" t="s">
        <v>29</v>
      </c>
    </row>
    <row r="47" spans="1:9">
      <c r="A47" s="9"/>
      <c r="B47" s="14"/>
      <c r="C47" s="11"/>
      <c r="I47" t="s">
        <v>27</v>
      </c>
    </row>
    <row r="48" spans="1:9">
      <c r="A48" s="9"/>
      <c r="B48" s="14"/>
      <c r="C48" s="11"/>
      <c r="I48" t="s">
        <v>26</v>
      </c>
    </row>
    <row r="49" spans="1:9">
      <c r="A49" s="9"/>
      <c r="B49" s="16"/>
      <c r="C49" s="11"/>
      <c r="I49" s="4" t="s">
        <v>31</v>
      </c>
    </row>
    <row r="50" spans="1:9">
      <c r="A50" s="9"/>
      <c r="B50" s="16"/>
      <c r="C50" s="11"/>
      <c r="I50" s="4" t="s">
        <v>32</v>
      </c>
    </row>
    <row r="51" spans="1:9">
      <c r="A51" s="9"/>
      <c r="B51" s="16"/>
      <c r="C51" s="11"/>
    </row>
    <row r="52" spans="1:9">
      <c r="A52" s="9"/>
      <c r="B52" s="16"/>
      <c r="C52" s="11"/>
    </row>
    <row r="53" spans="1:9">
      <c r="A53" s="9"/>
      <c r="B53" s="16"/>
      <c r="C53" s="11"/>
    </row>
    <row r="54" spans="1:9">
      <c r="A54" s="9"/>
      <c r="B54" s="17"/>
      <c r="C54" s="11"/>
    </row>
    <row r="55" spans="1:9" ht="40.5" customHeight="1">
      <c r="A55" s="6"/>
      <c r="B55" s="6"/>
      <c r="C55" s="5"/>
    </row>
    <row r="56" spans="1:9">
      <c r="A56" s="6"/>
      <c r="B56" s="7"/>
      <c r="C56" s="5"/>
    </row>
    <row r="57" spans="1:9">
      <c r="A57" s="6"/>
      <c r="B57" s="7"/>
      <c r="C57" s="5"/>
    </row>
    <row r="58" spans="1:9">
      <c r="A58" s="6"/>
      <c r="B58" s="7"/>
      <c r="C58" s="5"/>
    </row>
    <row r="59" spans="1:9">
      <c r="A59" s="6"/>
      <c r="B59" s="7"/>
      <c r="C59" s="5"/>
    </row>
    <row r="60" spans="1:9">
      <c r="A60" s="6"/>
      <c r="B60" s="7"/>
      <c r="C60" s="5"/>
    </row>
    <row r="61" spans="1:9">
      <c r="A61" s="6"/>
      <c r="B61" s="7"/>
      <c r="C61" s="5"/>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ht="40.5" customHeight="1">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ht="26.1" customHeight="1">
      <c r="A137"/>
      <c r="B137"/>
    </row>
    <row r="138" spans="1:2">
      <c r="A138"/>
      <c r="B138"/>
    </row>
    <row r="139" spans="1:2">
      <c r="A139"/>
      <c r="B139"/>
    </row>
    <row r="140" spans="1:2" ht="29.1" customHeight="1">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s="3"/>
    </row>
  </sheetData>
  <mergeCells count="1">
    <mergeCell ref="B27:B38"/>
  </mergeCells>
  <pageMargins left="0.7" right="0.7" top="0.78740157499999996" bottom="0.78740157499999996" header="0.3" footer="0.3"/>
  <pageSetup paperSize="9" orientation="portrait" horizontalDpi="4294967295" verticalDpi="4294967295"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65"/>
  <sheetViews>
    <sheetView showGridLines="0" tabSelected="1" topLeftCell="A16" zoomScale="80" zoomScaleNormal="80" workbookViewId="0">
      <selection activeCell="D21" sqref="D21"/>
    </sheetView>
  </sheetViews>
  <sheetFormatPr baseColWidth="10" defaultColWidth="10.85546875" defaultRowHeight="15.75"/>
  <cols>
    <col min="1" max="1" width="10.85546875" style="23"/>
    <col min="2" max="2" width="23.5703125" style="23" customWidth="1"/>
    <col min="3" max="3" width="44.42578125" style="26" customWidth="1"/>
    <col min="4" max="4" width="26.5703125" style="25" customWidth="1"/>
    <col min="5" max="5" width="22.42578125" style="26" customWidth="1"/>
    <col min="6" max="6" width="1.85546875" style="23" customWidth="1"/>
    <col min="7" max="7" width="110.140625" style="27" customWidth="1"/>
    <col min="8" max="8" width="9.42578125" style="23" customWidth="1"/>
    <col min="9" max="9" width="77.85546875" style="23" customWidth="1"/>
    <col min="10" max="10" width="10.85546875" style="23"/>
    <col min="11" max="11" width="42" style="23" customWidth="1"/>
    <col min="12" max="16384" width="10.85546875" style="23"/>
  </cols>
  <sheetData>
    <row r="2" spans="2:11">
      <c r="C2" s="24"/>
    </row>
    <row r="3" spans="2:11" ht="15" customHeight="1">
      <c r="I3" s="94"/>
    </row>
    <row r="4" spans="2:11">
      <c r="I4" s="94"/>
    </row>
    <row r="5" spans="2:11">
      <c r="I5" s="94"/>
    </row>
    <row r="6" spans="2:11" ht="16.5" thickBot="1">
      <c r="I6" s="37"/>
    </row>
    <row r="7" spans="2:11" customFormat="1" ht="36" customHeight="1" thickTop="1" thickBot="1">
      <c r="B7" s="96" t="s">
        <v>40</v>
      </c>
      <c r="C7" s="97"/>
      <c r="D7" s="97"/>
      <c r="E7" s="97"/>
      <c r="F7" s="97"/>
      <c r="G7" s="98"/>
      <c r="I7" s="5"/>
      <c r="J7" s="5"/>
    </row>
    <row r="8" spans="2:11" ht="16.5" thickTop="1">
      <c r="B8" s="29"/>
      <c r="C8" s="30"/>
      <c r="D8" s="31"/>
      <c r="E8" s="30"/>
      <c r="G8" s="32"/>
    </row>
    <row r="9" spans="2:11" ht="33" customHeight="1">
      <c r="B9" s="95" t="s">
        <v>23</v>
      </c>
      <c r="C9" s="95"/>
      <c r="D9" s="99"/>
      <c r="E9" s="99"/>
      <c r="F9" s="99"/>
      <c r="G9" s="99"/>
      <c r="I9" s="37"/>
      <c r="K9" s="36"/>
    </row>
    <row r="10" spans="2:11" ht="33.75" customHeight="1">
      <c r="B10" s="95" t="s">
        <v>28</v>
      </c>
      <c r="C10" s="95"/>
      <c r="D10" s="99"/>
      <c r="E10" s="99"/>
      <c r="F10" s="99"/>
      <c r="G10" s="99"/>
      <c r="I10" s="37"/>
    </row>
    <row r="11" spans="2:11" ht="27.75" customHeight="1">
      <c r="B11" s="95" t="s">
        <v>24</v>
      </c>
      <c r="C11" s="95"/>
      <c r="D11" s="99"/>
      <c r="E11" s="99"/>
      <c r="F11" s="99"/>
      <c r="G11" s="99"/>
      <c r="I11" s="37"/>
    </row>
    <row r="12" spans="2:11">
      <c r="B12" s="29"/>
      <c r="C12" s="30"/>
      <c r="D12" s="31"/>
      <c r="E12" s="30"/>
      <c r="G12" s="32"/>
    </row>
    <row r="13" spans="2:11">
      <c r="B13" s="29"/>
      <c r="C13" s="33"/>
      <c r="D13" s="30"/>
      <c r="E13" s="29"/>
      <c r="G13" s="29"/>
      <c r="I13" s="28"/>
    </row>
    <row r="14" spans="2:11" ht="33.75" customHeight="1">
      <c r="B14" s="79" t="s">
        <v>1</v>
      </c>
      <c r="C14" s="79"/>
      <c r="D14" s="79"/>
      <c r="E14" s="79"/>
      <c r="F14" s="79"/>
      <c r="G14" s="79"/>
    </row>
    <row r="15" spans="2:11" ht="28.5" customHeight="1" thickBot="1">
      <c r="B15" s="92" t="s">
        <v>58</v>
      </c>
      <c r="C15" s="92"/>
      <c r="D15" s="56"/>
      <c r="E15" s="56"/>
      <c r="F15" s="56"/>
      <c r="G15" s="56"/>
    </row>
    <row r="16" spans="2:11" ht="43.5" customHeight="1">
      <c r="B16" s="80"/>
      <c r="C16" s="81"/>
      <c r="D16" s="41" t="s">
        <v>35</v>
      </c>
      <c r="E16" s="40" t="s">
        <v>22</v>
      </c>
      <c r="G16" s="59" t="s">
        <v>57</v>
      </c>
    </row>
    <row r="17" spans="2:7" ht="60" customHeight="1">
      <c r="B17" s="88" t="s">
        <v>2</v>
      </c>
      <c r="C17" s="89"/>
      <c r="D17" s="65" t="s">
        <v>26</v>
      </c>
      <c r="E17" s="54" t="str">
        <f t="shared" ref="E17:E20" si="0">IF(D17="+","erfüllt",IF(D17="++","erfüllt",IF(D17="+++","erfüllt","nicht erfüllt")))</f>
        <v>erfüllt</v>
      </c>
      <c r="G17" s="60" t="str">
        <f>IF(E17 = "erfüllt", "Ein Menüzyklus von mind. 4 Wochen trägt zu einem abwechslungsreichen Speiseplan bei und hilft den SuS, vielfältige Geschmacksvorlieben auszubilden.", "Ein Menüzyklus von mind. 4 Wochen trägt zu einem abwechslungsreichen Speiseplan bei und hilft den SuS, vielfältige Geschmacksvorlieben auszubilden. Versuchen Sie einen Menüzyklus von mind. 4 Wochen umzusetzen, um den Esshorizont der SuS zu erweitern.")</f>
        <v>Ein Menüzyklus von mind. 4 Wochen trägt zu einem abwechslungsreichen Speiseplan bei und hilft den SuS, vielfältige Geschmacksvorlieben auszubilden.</v>
      </c>
    </row>
    <row r="18" spans="2:7" ht="67.5" customHeight="1">
      <c r="B18" s="82" t="s">
        <v>3</v>
      </c>
      <c r="C18" s="83"/>
      <c r="D18" s="65" t="s">
        <v>26</v>
      </c>
      <c r="E18" s="54" t="str">
        <f t="shared" si="0"/>
        <v>erfüllt</v>
      </c>
      <c r="G18" s="60" t="str">
        <f>IF(E18 = "erfüllt", "Ovo-lacto-vegetarische Gerichte können zu einem klimafreundlichen sowie religions- und kultursensiblen Verpflegungsangebot beitragen.", "Ovo-lacto-vegetarische Gerichte können zu einem klimafreundlichen sowie religions- und kultursensiblen Verpflegungsangebot beitragen. Ihr Anteil kann schrittweise im Menüzyklus erhöht werden (Hinweis: vegetarisches Chilli, Veggie Friday.)")</f>
        <v>Ovo-lacto-vegetarische Gerichte können zu einem klimafreundlichen sowie religions- und kultursensiblen Verpflegungsangebot beitragen.</v>
      </c>
    </row>
    <row r="19" spans="2:7" ht="65.25" customHeight="1">
      <c r="B19" s="88" t="s">
        <v>4</v>
      </c>
      <c r="C19" s="89"/>
      <c r="D19" s="65" t="s">
        <v>26</v>
      </c>
      <c r="E19" s="54" t="str">
        <f t="shared" si="0"/>
        <v>erfüllt</v>
      </c>
      <c r="G19" s="60" t="str">
        <f>IF(E19 = "erfüllt", "Durch das saisonale Angebot lernen SuS, dass bestimmte Lebensmittel typisch für gewisse Jahreszeiten sind. Dieser Aspekt kann zusätzlich im Unterricht vertieft werden, um so die Entwicklung eines nachhaltigen Essverhaltens zu fördern.", "Ein saisonales Angebot unterstützt den Bezug frischer, reifer und regionaler Produkte. Dies macht sich nicht nur geschmacklich bemerkbar, es fördert auch das Bewusstsein für ein nachhaltiges Essverhalten. Bei der Umstellung hilft ein Saisonkalender.")</f>
        <v>Durch das saisonale Angebot lernen SuS, dass bestimmte Lebensmittel typisch für gewisse Jahreszeiten sind. Dieser Aspekt kann zusätzlich im Unterricht vertieft werden, um so die Entwicklung eines nachhaltigen Essverhaltens zu fördern.</v>
      </c>
    </row>
    <row r="20" spans="2:7" ht="57.75" customHeight="1">
      <c r="B20" s="82" t="s">
        <v>5</v>
      </c>
      <c r="C20" s="83"/>
      <c r="D20" s="65" t="s">
        <v>26</v>
      </c>
      <c r="E20" s="54" t="str">
        <f t="shared" si="0"/>
        <v>erfüllt</v>
      </c>
      <c r="G20" s="60" t="str">
        <f>IF(E20 = "erfüllt", "Durch die Berücksichtigung verschiedener Essgewohnheiten gestaltet sich das Angebot vielfältig und garantiert eine Teilhabe aller SuS.", "Durch die Berücksichtigung verschiedener Essgewohnheiten gestaltet sich das Angebot vielfältig, schafft Identität und garantiert eine Integration und Teilhabe aller SuS. Raum zur Besprechung der praktischen Umsetzung bietet der Mensakreis.")</f>
        <v>Durch die Berücksichtigung verschiedener Essgewohnheiten gestaltet sich das Angebot vielfältig und garantiert eine Teilhabe aller SuS.</v>
      </c>
    </row>
    <row r="21" spans="2:7" ht="76.5" customHeight="1">
      <c r="B21" s="82" t="s">
        <v>6</v>
      </c>
      <c r="C21" s="83"/>
      <c r="D21" s="65" t="s">
        <v>26</v>
      </c>
      <c r="E21" s="54" t="str">
        <f>IF(D21="+","erfüllt",IF(D21="++","erfüllt",IF(D21="+++","erfüllt","nicht erfüllt")))</f>
        <v>erfüllt</v>
      </c>
      <c r="G21" s="60" t="str">
        <f>IF(E21 = "erfüllt", "Durch das vielseitige Angebot von Getreide- und Kartoffelprodukten lernen die SuS eine ausgewogene und abwechslungsreiche Ernährung kennen. Auch neue Gerichte und Lebensmittel wie bswp. Pseudogetreide in Form von Quinoa oder Amaranth werden ausprobiert.", "Um den Speiseplan abwechslungsreich zu gestalten, sollte die Getreidebeilagen vielfältig eingesetzt werden. Integrieren Sie schrittweise auch Pseudogetreide wie Quinoa oder Amaranth - das schafft Abwechslung.")</f>
        <v>Durch das vielseitige Angebot von Getreide- und Kartoffelprodukten lernen die SuS eine ausgewogene und abwechslungsreiche Ernährung kennen. Auch neue Gerichte und Lebensmittel wie bswp. Pseudogetreide in Form von Quinoa oder Amaranth werden ausprobiert.</v>
      </c>
    </row>
    <row r="22" spans="2:7" ht="54" customHeight="1">
      <c r="B22" s="82" t="s">
        <v>25</v>
      </c>
      <c r="C22" s="83"/>
      <c r="D22" s="65" t="s">
        <v>26</v>
      </c>
      <c r="E22" s="54" t="str">
        <f t="shared" ref="E22:E23" si="1">IF(D22="+","erfüllt",IF(D22="++","erfüllt",IF(D22="+++","erfüllt","nicht erfüllt")))</f>
        <v>erfüllt</v>
      </c>
      <c r="G22" s="60" t="str">
        <f>IF(E22 = "erfüllt", "Ernährungsbezogene Bedürfnisse der SuS werden beachtet, sodass eine Teilhabe für alle möglich ist.", "Eine lückenlose Allergenkennzeichnung und eine Schulung des Küchenpersonals helfen, kompetent auf ernährungsbezogene Bedürfnisse der SuS einzugehen. Falls nicht anders möglich, sollte alternativ die Möglichkeit zum Erwärmen mitgebrachter Speisen bestehen.")</f>
        <v>Ernährungsbezogene Bedürfnisse der SuS werden beachtet, sodass eine Teilhabe für alle möglich ist.</v>
      </c>
    </row>
    <row r="23" spans="2:7" ht="64.5" customHeight="1">
      <c r="B23" s="82" t="s">
        <v>7</v>
      </c>
      <c r="C23" s="83"/>
      <c r="D23" s="65" t="s">
        <v>26</v>
      </c>
      <c r="E23" s="54" t="str">
        <f t="shared" si="1"/>
        <v>erfüllt</v>
      </c>
      <c r="G23" s="60" t="str">
        <f>IF(E23 = "erfüllt", "Wünsche und Anregungen der SuS werden berücksichtigt und sind wertvoll, um Ansatzpunkte für Veränderungen zu erkennen und die Akzeptanz für das Schulessen hochzuhalten.", "Wünsche und Anregungen der SuS sind wertvoll, um Ansatzpunkte für Veränderungen zu erkennen. Eine Möglichkeit für die Erfassung sind regelmäßige Umfragen.")</f>
        <v>Wünsche und Anregungen der SuS werden berücksichtigt und sind wertvoll, um Ansatzpunkte für Veränderungen zu erkennen und die Akzeptanz für das Schulessen hochzuhalten.</v>
      </c>
    </row>
    <row r="24" spans="2:7">
      <c r="B24" s="29"/>
      <c r="C24" s="30"/>
      <c r="D24" s="31"/>
      <c r="E24" s="30"/>
      <c r="G24" s="32"/>
    </row>
    <row r="25" spans="2:7" ht="27.75" customHeight="1">
      <c r="B25" s="29"/>
      <c r="C25" s="30"/>
      <c r="D25" s="31"/>
      <c r="E25" s="30"/>
      <c r="G25" s="32"/>
    </row>
    <row r="26" spans="2:7" ht="28.5" customHeight="1" thickBot="1">
      <c r="B26" s="93" t="s">
        <v>59</v>
      </c>
      <c r="C26" s="93"/>
      <c r="D26" s="57"/>
      <c r="E26" s="57"/>
      <c r="F26" s="57"/>
      <c r="G26" s="57"/>
    </row>
    <row r="27" spans="2:7" ht="44.25" customHeight="1">
      <c r="B27" s="87"/>
      <c r="C27" s="91"/>
      <c r="D27" s="41" t="s">
        <v>36</v>
      </c>
      <c r="E27" s="40" t="s">
        <v>22</v>
      </c>
      <c r="G27" s="62" t="s">
        <v>33</v>
      </c>
    </row>
    <row r="28" spans="2:7" ht="61.5" customHeight="1">
      <c r="B28" s="88" t="s">
        <v>8</v>
      </c>
      <c r="C28" s="89"/>
      <c r="D28" s="65" t="s">
        <v>26</v>
      </c>
      <c r="E28" s="53" t="str">
        <f t="shared" ref="E28:E36" si="2">IF(D28="+","erfüllt",IF(D28="++","erfüllt",IF(D28="+++","erfüllt","nicht erfüllt")))</f>
        <v>erfüllt</v>
      </c>
      <c r="G28" s="61" t="str">
        <f>IF(E28 = "erfüllt", "Eine fettarme Zubereitung sorgt für eine ausgewogene Nährstoffverteilung der Gerichte. Tipp: Rapsöl als Standardfett bietet ein ideales Fettsäuremuster und ist vielseitig (heiß/kalt) einsetzbar", "Fettige Speisen werden schwer verdaut und haben eine hohe Energiedichte. Zubereitungsarten wie Schmoren und Dünsten sowie die Verwendung fettarmer Produkte fördern eine Bekömlichkeit. Pflanzliche Fette sind tierischen zudem vorzuziehen.")</f>
        <v>Eine fettarme Zubereitung sorgt für eine ausgewogene Nährstoffverteilung der Gerichte. Tipp: Rapsöl als Standardfett bietet ein ideales Fettsäuremuster und ist vielseitig (heiß/kalt) einsetzbar</v>
      </c>
    </row>
    <row r="29" spans="2:7" ht="66" customHeight="1">
      <c r="B29" s="82" t="s">
        <v>34</v>
      </c>
      <c r="C29" s="83"/>
      <c r="D29" s="65" t="s">
        <v>26</v>
      </c>
      <c r="E29" s="53" t="str">
        <f t="shared" si="2"/>
        <v>erfüllt</v>
      </c>
      <c r="G29" s="61" t="str">
        <f>IF(E29 = "erfüllt", "Da frittierte und panierte Produkte eine hohe Energiedichte sowie einen hohen Gehalt an Transfetten enthalten, sollten sie max. 4x in 20 Verpflegungstagen angeboten werden.", "Da frittierte und panierte Produkte eine hohe Energiedichte sowie einen hohen Gehalt an Transfetten enthalten, sollten sie max. 4x in 20 Verpflegungstagen angeboten werden. Schmoren und Dünsten sind gesundheitsförderlichere Zubereitungsarten.")</f>
        <v>Da frittierte und panierte Produkte eine hohe Energiedichte sowie einen hohen Gehalt an Transfetten enthalten, sollten sie max. 4x in 20 Verpflegungstagen angeboten werden.</v>
      </c>
    </row>
    <row r="30" spans="2:7" ht="55.5" customHeight="1">
      <c r="B30" s="82" t="s">
        <v>9</v>
      </c>
      <c r="C30" s="83"/>
      <c r="D30" s="65" t="s">
        <v>26</v>
      </c>
      <c r="E30" s="53" t="str">
        <f t="shared" si="2"/>
        <v>erfüllt</v>
      </c>
      <c r="G30" s="61" t="str">
        <f>IF(E30 = "erfüllt", "Bei nährstoffschonenden Garmethoden bleiben Vitamine, Mineralstoffe sowie Aroma und Farbe bestmöglich erhalten. Dämpfen und Dünsten sind besonders empfehlenswert.", "Dämpfen und Dünsten sind (wann immer möglich) Kochen, Braten sowie Frittieren vorzuziehen, weil so hitzeempfindliche und wasserlösliche Vitamine und Mineralstoffe erhalten bleiben. Farbe und Aroma profitieren ebenfalls bei nährstoffschonenden Garmethoden.")</f>
        <v>Bei nährstoffschonenden Garmethoden bleiben Vitamine, Mineralstoffe sowie Aroma und Farbe bestmöglich erhalten. Dämpfen und Dünsten sind besonders empfehlenswert.</v>
      </c>
    </row>
    <row r="31" spans="2:7" ht="58.5" customHeight="1">
      <c r="B31" s="82" t="s">
        <v>10</v>
      </c>
      <c r="C31" s="83"/>
      <c r="D31" s="65" t="s">
        <v>26</v>
      </c>
      <c r="E31" s="53" t="str">
        <f t="shared" si="2"/>
        <v>erfüllt</v>
      </c>
      <c r="G31" s="61" t="str">
        <f>IF(E31 = "erfüllt", "Das Nährstoffprofil frischer und tiefgekühlter Kräuter ist im Vergleich zu getrockneten Kräutern aufgrund von Lagerungsverlusten vielfältiger und bringt ein geschmackliches Plus mit sich.", "Frische Kräuter sind getrockneten vorzuziehen, da diese einen höheren Nährstoffgehalt besitzen. Zahlreiche Sorten können bspw. im Schulgarten oder auf der Fensterbank im Klassenzimmer wachsen und nach der Ernte in die Schulküche gegeben werden.")</f>
        <v>Das Nährstoffprofil frischer und tiefgekühlter Kräuter ist im Vergleich zu getrockneten Kräutern aufgrund von Lagerungsverlusten vielfältiger und bringt ein geschmackliches Plus mit sich.</v>
      </c>
    </row>
    <row r="32" spans="2:7" ht="60" customHeight="1">
      <c r="B32" s="82" t="s">
        <v>11</v>
      </c>
      <c r="C32" s="83"/>
      <c r="D32" s="65" t="s">
        <v>26</v>
      </c>
      <c r="E32" s="53" t="str">
        <f t="shared" si="2"/>
        <v>erfüllt</v>
      </c>
      <c r="G32" s="61" t="str">
        <f>IF(E32 = "erfüllt", "Da Lebensmittel wie Brot, Wurst und Käse bereits größere Mengen Salz enthalten, sollten Speisen sparsam gesalten (max. 2 g Salz pro Portion) werden.", "Da Lebensmittel wie Brot, Wurst und Käse bereits viel Salz enthalten, sollte bei der Speisenzubereitung sparsam gesalzen werden (max. 2 g pro Portion). Zur Akzeptanz der Gerichte kann die Salzzugabe langsam reduziert und Kräuter ergänzt werden.")</f>
        <v>Da Lebensmittel wie Brot, Wurst und Käse bereits größere Mengen Salz enthalten, sollten Speisen sparsam gesalten (max. 2 g Salz pro Portion) werden.</v>
      </c>
    </row>
    <row r="33" spans="2:7" ht="66.75" customHeight="1">
      <c r="B33" s="88" t="s">
        <v>12</v>
      </c>
      <c r="C33" s="89"/>
      <c r="D33" s="65" t="s">
        <v>26</v>
      </c>
      <c r="E33" s="53" t="str">
        <f t="shared" si="2"/>
        <v>erfüllt</v>
      </c>
      <c r="G33" s="61" t="str">
        <f>IF(E33 = "erfüllt", "Da für Kinder nicht mehr als 25 g Zucker pro Tag empfohlen werden, sollten Desserts und Süßspeisen möglichst sparsam gezuckert werden. Auch der Zucker in verarbeiteten Produkten (z.B. Joghurt) sollte beachtet werden.", "Für Kinder werden max. 25 g Zucker pro Tag empfohlen. Statt mit Zucker, Honig und Sirups zu süßen, können Sie Süßspeisen mit frischem sowie tiefgekühltem Obst verfeinern. Naturbelassene Produkte sollten verarbeiteten vorgezogen werden (z.B. Naturjoghurt).")</f>
        <v>Da für Kinder nicht mehr als 25 g Zucker pro Tag empfohlen werden, sollten Desserts und Süßspeisen möglichst sparsam gezuckert werden. Auch der Zucker in verarbeiteten Produkten (z.B. Joghurt) sollte beachtet werden.</v>
      </c>
    </row>
    <row r="34" spans="2:7" ht="51" customHeight="1">
      <c r="B34" s="82" t="s">
        <v>13</v>
      </c>
      <c r="C34" s="83"/>
      <c r="D34" s="65" t="s">
        <v>26</v>
      </c>
      <c r="E34" s="53" t="str">
        <f t="shared" si="2"/>
        <v>erfüllt</v>
      </c>
      <c r="G34" s="61" t="str">
        <f>IF(E34 = "erfüllt", "Kurze Warmhaltezeiten sichern den Erhalt des Geschmacks sowie des Nährstoffgehalts der Speisen und fördern so die Qualität und Akzeptanz der Gerichte.", "Je kürzer die Warmhaltezeiten der Speisen, desto mehr Nährstoffe bleiben erhalten und desto geringer die Einbußen im Hinblick auf Geschmack, Konsistenz und Geruch des Essens. Eine Mischküche sowie kurze Lieferwege können kurze Warmhaltezeiten ermöglichen.")</f>
        <v>Kurze Warmhaltezeiten sichern den Erhalt des Geschmacks sowie des Nährstoffgehalts der Speisen und fördern so die Qualität und Akzeptanz der Gerichte.</v>
      </c>
    </row>
    <row r="35" spans="2:7" ht="51" customHeight="1">
      <c r="B35" s="82" t="s">
        <v>14</v>
      </c>
      <c r="C35" s="83"/>
      <c r="D35" s="65" t="s">
        <v>26</v>
      </c>
      <c r="E35" s="53" t="str">
        <f t="shared" si="2"/>
        <v>erfüllt</v>
      </c>
      <c r="G35" s="61" t="str">
        <f>IF(E35 = "erfüllt", "Eine Kerntemperatur von 7 °C bei kalt servierten Speisen garantiert, dass den SuS ein sicheres und qualitätvolles Essen angeboten werden kann.", "Eine Kerntemperatur von 7 °C bei kalt servierten Speisen garantiert, dass den SuS ein sicheres und qualitätvolles Essen angeboten werden kann. Daher ist es wichtig, die Temperatur an allen Stationen entlang der Lebensmittelkette im Blick zu behalten.")</f>
        <v>Eine Kerntemperatur von 7 °C bei kalt servierten Speisen garantiert, dass den SuS ein sicheres und qualitätvolles Essen angeboten werden kann.</v>
      </c>
    </row>
    <row r="36" spans="2:7" ht="51" customHeight="1">
      <c r="B36" s="82" t="s">
        <v>15</v>
      </c>
      <c r="C36" s="83"/>
      <c r="D36" s="65" t="s">
        <v>26</v>
      </c>
      <c r="E36" s="53" t="str">
        <f t="shared" si="2"/>
        <v>erfüllt</v>
      </c>
      <c r="G36" s="61" t="str">
        <f>IF(E36 = "erfüllt", "Eine Kerntemperatur von 65 °C und eine Warmhaltezeit von max. 3 Stunden garantieren, dass den SuS ein heißes, sicheres und qualitätvolles Essen serviert werden kann.", "Eine Warmhalte-, Transport- und Ausgabetemperatur von 65 °C ist für hygienisch einwandfreie, qualitätvolle Speisen wichtig. Die Optimierung des HACCP-Managements und die Kontrolle und Einhaltung der Warmhaltezeiten sowie Kerntemperaturen sind unerläslich.")</f>
        <v>Eine Kerntemperatur von 65 °C und eine Warmhaltezeit von max. 3 Stunden garantieren, dass den SuS ein heißes, sicheres und qualitätvolles Essen serviert werden kann.</v>
      </c>
    </row>
    <row r="37" spans="2:7">
      <c r="B37" s="29"/>
      <c r="C37" s="30"/>
      <c r="D37" s="31"/>
      <c r="E37" s="30"/>
      <c r="G37" s="32"/>
    </row>
    <row r="38" spans="2:7" ht="28.5" customHeight="1">
      <c r="B38" s="29"/>
      <c r="C38" s="30"/>
      <c r="D38" s="31"/>
      <c r="E38" s="30"/>
      <c r="G38" s="32"/>
    </row>
    <row r="39" spans="2:7" ht="27" customHeight="1" thickBot="1">
      <c r="B39" s="90" t="s">
        <v>60</v>
      </c>
      <c r="C39" s="90"/>
      <c r="D39" s="58"/>
      <c r="E39" s="58"/>
      <c r="F39" s="58"/>
      <c r="G39" s="58"/>
    </row>
    <row r="40" spans="2:7" ht="5.25" customHeight="1">
      <c r="B40" s="29"/>
      <c r="C40" s="30"/>
      <c r="D40" s="31"/>
      <c r="E40" s="30"/>
      <c r="G40" s="32"/>
    </row>
    <row r="41" spans="2:7" ht="36">
      <c r="B41" s="86"/>
      <c r="C41" s="87"/>
      <c r="D41" s="39" t="s">
        <v>36</v>
      </c>
      <c r="E41" s="40" t="s">
        <v>22</v>
      </c>
      <c r="G41" s="59" t="s">
        <v>33</v>
      </c>
    </row>
    <row r="42" spans="2:7" ht="51.6" customHeight="1">
      <c r="B42" s="82" t="s">
        <v>16</v>
      </c>
      <c r="C42" s="83"/>
      <c r="D42" s="66" t="s">
        <v>26</v>
      </c>
      <c r="E42" s="53" t="str">
        <f t="shared" ref="E42:E45" si="3">IF(D42="+","erfüllt",IF(D42="++","erfüllt",IF(D42="+++","erfüllt","nicht erfüllt")))</f>
        <v>erfüllt</v>
      </c>
      <c r="G42" s="63" t="str">
        <f>IF(E42 = "erfüllt", "Zugang zum aktuellen Speiseplan schafft Transparenz sowie Planbarkeit für alle Beteiligten und fördert die Akzeptanz des Angebotes.", "Ist der aktuelle Speiseplan einsehbar z. B. über Monitore in der Schule oder die Webseite, fördert dies Zufriedenheit, Partizipation und Akzeptanz des Angebotes. Auf individuelle Bedürfnisse (z. B. Allergien) kann frühzeitig reagiert werden.")</f>
        <v>Zugang zum aktuellen Speiseplan schafft Transparenz sowie Planbarkeit für alle Beteiligten und fördert die Akzeptanz des Angebotes.</v>
      </c>
    </row>
    <row r="43" spans="2:7" ht="51.6" customHeight="1">
      <c r="B43" s="82" t="s">
        <v>17</v>
      </c>
      <c r="C43" s="83"/>
      <c r="D43" s="66" t="s">
        <v>26</v>
      </c>
      <c r="E43" s="53" t="str">
        <f t="shared" si="3"/>
        <v>erfüllt</v>
      </c>
      <c r="G43" s="63" t="str">
        <f>IF(E43 = "erfüllt", "Eine übersichtliche Darstellung der Menüs hilft den SuS bei der Auswahl eines Gerichtes. Gesundheitsfördernde Gerichte sollten an erster Stelle stehen und z.B. farblich/symbolisch gekennzeichnet werden.", "Eine übersichtliche Darstellung der Menüs hilft den SuS bei der Auswahl eines Gerichtes. Stehen gesundheitsfördernde Gerichte an erster Stelle und werden hervorgehoben, kann dies die Auswahl positiv beeinflussen und gesundes Essverhalten fördern.")</f>
        <v>Eine übersichtliche Darstellung der Menüs hilft den SuS bei der Auswahl eines Gerichtes. Gesundheitsfördernde Gerichte sollten an erster Stelle stehen und z.B. farblich/symbolisch gekennzeichnet werden.</v>
      </c>
    </row>
    <row r="44" spans="2:7" ht="68.25" customHeight="1">
      <c r="B44" s="82" t="s">
        <v>18</v>
      </c>
      <c r="C44" s="83"/>
      <c r="D44" s="66" t="s">
        <v>26</v>
      </c>
      <c r="E44" s="53" t="str">
        <f t="shared" si="3"/>
        <v>erfüllt</v>
      </c>
      <c r="G44" s="63" t="str">
        <f>IF(E44 = "erfüllt", "Eine eindeutige Bezeichnung der Bestandteile und Zutaten eines Gerichtes erleichtert die Essensauswahl unter Berücksichtigung persönlicher Geschmackspräferenzen sowie individueller Bedürfnisse (z.B. religions-, kultur- allergensensibel).", "Die eindeutige Bezeichnung der Bestandteile und Zutaten eines Gerichtes erleichtert eine religions-, kultur- und allergensensible Auswahl. Unklare Bezeichnungen (z.B. Fantasie-Titel, ausländliche Speisen (z. B. Falafel)) sollten erläutert werden.")</f>
        <v>Eine eindeutige Bezeichnung der Bestandteile und Zutaten eines Gerichtes erleichtert die Essensauswahl unter Berücksichtigung persönlicher Geschmackspräferenzen sowie individueller Bedürfnisse (z.B. religions-, kultur- allergensensibel).</v>
      </c>
    </row>
    <row r="45" spans="2:7" ht="58.5" customHeight="1">
      <c r="B45" s="82" t="s">
        <v>19</v>
      </c>
      <c r="C45" s="83"/>
      <c r="D45" s="66" t="s">
        <v>26</v>
      </c>
      <c r="E45" s="53" t="str">
        <f t="shared" si="3"/>
        <v>erfüllt</v>
      </c>
      <c r="G45" s="63" t="str">
        <f>IF(E45 = "erfüllt", "Bei Fleisch und Wurstwaren ist die tierische Herkunft benannt, sodass die SuS Gerichte auswählen können, die zu ihren geschmacklichen Vorlieben sowie religions- oder kultursensiblen Bedarfen passen.", "Ist bei Fleisch und Wurstwaren die tierische Herkunft benannt, können SuS Gerichte entsprechend ihrer geschmacklichen Vorlieben sowie religions- oder kultursensiblen Bedarfen auswählen. Eine Kennzeichnung sollte durch eindeutige Symbole erfolgen.")</f>
        <v>Bei Fleisch und Wurstwaren ist die tierische Herkunft benannt, sodass die SuS Gerichte auswählen können, die zu ihren geschmacklichen Vorlieben sowie religions- oder kultursensiblen Bedarfen passen.</v>
      </c>
    </row>
    <row r="46" spans="2:7">
      <c r="B46" s="29"/>
      <c r="C46" s="30"/>
      <c r="D46" s="31"/>
      <c r="E46" s="30"/>
      <c r="G46" s="32"/>
    </row>
    <row r="47" spans="2:7" ht="25.5" customHeight="1">
      <c r="B47" s="29"/>
      <c r="C47" s="30"/>
      <c r="D47" s="31"/>
      <c r="E47" s="30"/>
      <c r="G47" s="32"/>
    </row>
    <row r="48" spans="2:7" ht="40.5" customHeight="1">
      <c r="B48" s="79" t="s">
        <v>0</v>
      </c>
      <c r="C48" s="79"/>
      <c r="D48" s="79"/>
      <c r="E48" s="79"/>
      <c r="F48" s="79"/>
      <c r="G48" s="79"/>
    </row>
    <row r="49" spans="2:7" ht="40.5" customHeight="1">
      <c r="B49" s="80"/>
      <c r="C49" s="81"/>
      <c r="D49" s="39" t="s">
        <v>36</v>
      </c>
      <c r="E49" s="40" t="s">
        <v>22</v>
      </c>
      <c r="F49" s="42"/>
      <c r="G49" s="59" t="s">
        <v>33</v>
      </c>
    </row>
    <row r="50" spans="2:7" ht="46.5" customHeight="1">
      <c r="B50" s="82" t="s">
        <v>43</v>
      </c>
      <c r="C50" s="83"/>
      <c r="D50" s="66" t="s">
        <v>26</v>
      </c>
      <c r="E50" s="53" t="str">
        <f t="shared" ref="E50:E52" si="4">IF(D50="+","erfüllt",IF(D50="++","erfüllt",IF(D50="+++","erfüllt","nicht erfüllt")))</f>
        <v>erfüllt</v>
      </c>
      <c r="F50" s="42"/>
      <c r="G50" s="63" t="str">
        <f>IF(E50 = "erfüllt", "Ausreichend Zeit zum Mittagessen ist wichtig, für genussvolles Essen in Ruhe, die Pflege sozialer Kontakte sowie Erholung.", "Ausreichend Zeit zum Mittagessen ist wichtig, für genussvolles Essen in Ruhe, die Pflege sozialer Kontakte sowie Erholung. Für die Mittagspause sollten mind. 40 Min. zur Verfügung stehen. Ggf. bieten sich gestaffelte Essens- und Bewegungspausen an.")</f>
        <v>Ausreichend Zeit zum Mittagessen ist wichtig, für genussvolles Essen in Ruhe, die Pflege sozialer Kontakte sowie Erholung.</v>
      </c>
    </row>
    <row r="51" spans="2:7" ht="43.5" customHeight="1">
      <c r="B51" s="84" t="s">
        <v>20</v>
      </c>
      <c r="C51" s="85"/>
      <c r="D51" s="66" t="s">
        <v>26</v>
      </c>
      <c r="E51" s="53" t="str">
        <f t="shared" si="4"/>
        <v>erfüllt</v>
      </c>
      <c r="F51" s="42"/>
      <c r="G51" s="63" t="str">
        <f>IF(E51 = "erfüllt", "Die Essatmosphäre ist wichtig für sozialen Austausch, genussvolles Essen in Ruhe und die Akzeptanz des Angebots.","Die Essatmosphäre ist wichtig für sozialen Austausch und genussvolles Essen in Ruhe. Eine räumliche Trennung von Essensausgabe und -einnahme hilft, Essatmosphäre und Akzeptanz zu fördern. Eine Lautstärkemessung kann Veränderungspotentiale aufdecken.")</f>
        <v>Die Essatmosphäre ist wichtig für sozialen Austausch, genussvolles Essen in Ruhe und die Akzeptanz des Angebots.</v>
      </c>
    </row>
    <row r="52" spans="2:7" ht="59.25" customHeight="1">
      <c r="B52" s="82" t="s">
        <v>21</v>
      </c>
      <c r="C52" s="83"/>
      <c r="D52" s="67" t="s">
        <v>26</v>
      </c>
      <c r="E52" s="53" t="str">
        <f t="shared" si="4"/>
        <v>erfüllt</v>
      </c>
      <c r="F52" s="42"/>
      <c r="G52" s="63" t="str">
        <f>IF(E52 = "erfüllt", "Das Ausgabepersonal wird als freundlich und auskunftsbereit eingeschätzt. Dies gibt den SuS Sicherheit und steigert die Zufriedenheit und die Akzeptanz für das Verpflegungsangebot.", "Freundliche, auskunftsbereite Ausgabekräfte und geringe personelle Wechsel an der Ausgabe geben SuS Sicherheit und steigern die Zufriedenheit und die Akzeptanz für das Verpflegungsangebot.")</f>
        <v>Das Ausgabepersonal wird als freundlich und auskunftsbereit eingeschätzt. Dies gibt den SuS Sicherheit und steigert die Zufriedenheit und die Akzeptanz für das Verpflegungsangebot.</v>
      </c>
    </row>
    <row r="65" spans="2:7">
      <c r="B65" s="49"/>
      <c r="C65" s="50"/>
      <c r="D65" s="51"/>
      <c r="E65" s="50"/>
      <c r="F65" s="49"/>
      <c r="G65" s="52"/>
    </row>
  </sheetData>
  <sheetProtection algorithmName="SHA-512" hashValue="yk+1eQFIBUfF7yW/cBzpGSFSJ6JkyxxsTQzUMQB0En1Md31ePGNEVbn/Ln6rRJmQs8ifJKVQwkbb1unl397Ceg==" saltValue="fOEcf2W5HF0xWXMcca9OsA==" spinCount="100000" sheet="1" objects="1" scenarios="1" selectLockedCells="1"/>
  <mergeCells count="40">
    <mergeCell ref="I3:I5"/>
    <mergeCell ref="B9:C9"/>
    <mergeCell ref="B10:C10"/>
    <mergeCell ref="B11:C11"/>
    <mergeCell ref="B7:G7"/>
    <mergeCell ref="D9:G9"/>
    <mergeCell ref="D10:G10"/>
    <mergeCell ref="D11:G11"/>
    <mergeCell ref="B14:G14"/>
    <mergeCell ref="B27:C27"/>
    <mergeCell ref="B15:C15"/>
    <mergeCell ref="B26:C26"/>
    <mergeCell ref="B20:C20"/>
    <mergeCell ref="B21:C21"/>
    <mergeCell ref="B22:C22"/>
    <mergeCell ref="B23:C23"/>
    <mergeCell ref="B16:C16"/>
    <mergeCell ref="B17:C17"/>
    <mergeCell ref="B18:C18"/>
    <mergeCell ref="B19:C19"/>
    <mergeCell ref="B28:C28"/>
    <mergeCell ref="B29:C29"/>
    <mergeCell ref="B30:C30"/>
    <mergeCell ref="B31:C31"/>
    <mergeCell ref="B32:C32"/>
    <mergeCell ref="B33:C33"/>
    <mergeCell ref="B34:C34"/>
    <mergeCell ref="B35:C35"/>
    <mergeCell ref="B36:C36"/>
    <mergeCell ref="B39:C39"/>
    <mergeCell ref="B42:C42"/>
    <mergeCell ref="B43:C43"/>
    <mergeCell ref="B44:C44"/>
    <mergeCell ref="B45:C45"/>
    <mergeCell ref="B41:C41"/>
    <mergeCell ref="B48:G48"/>
    <mergeCell ref="B49:C49"/>
    <mergeCell ref="B50:C50"/>
    <mergeCell ref="B51:C51"/>
    <mergeCell ref="B52:C52"/>
  </mergeCells>
  <conditionalFormatting sqref="G22">
    <cfRule type="containsText" dxfId="4" priority="8" operator="containsText" text="nicht erfüllt">
      <formula>NOT(ISERROR(SEARCH("nicht erfüllt",G22)))</formula>
    </cfRule>
    <cfRule type="containsText" dxfId="3" priority="9" operator="containsText" text="nicht erfüllt">
      <formula>NOT(ISERROR(SEARCH("nicht erfüllt",G22)))</formula>
    </cfRule>
  </conditionalFormatting>
  <conditionalFormatting sqref="E2:E6 E8:E12 E16:E25 E27:E38 E41:E47 E49:E1048576">
    <cfRule type="containsText" dxfId="2" priority="7" operator="containsText" text="nicht">
      <formula>NOT(ISERROR(SEARCH("nicht",E2)))</formula>
    </cfRule>
  </conditionalFormatting>
  <conditionalFormatting sqref="E17">
    <cfRule type="containsText" dxfId="1" priority="5" operator="containsText" text="&quot;erfüllt&quot;">
      <formula>NOT(ISERROR(SEARCH("""erfüllt""",E17)))</formula>
    </cfRule>
  </conditionalFormatting>
  <conditionalFormatting sqref="E40">
    <cfRule type="containsText" dxfId="0" priority="2" operator="containsText" text="nicht">
      <formula>NOT(ISERROR(SEARCH("nicht",E40)))</formula>
    </cfRule>
  </conditionalFormatting>
  <pageMargins left="0.7" right="0.7" top="0.78740157499999996" bottom="0.78740157499999996"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xWindow="579" yWindow="547" count="8">
        <x14:dataValidation type="list" allowBlank="1" showInputMessage="1" showErrorMessage="1" prompt="Bitte Kriterium auswählen" xr:uid="{00000000-0002-0000-0300-000000000000}">
          <x14:formula1>
            <xm:f>'Hinweise zur Kriterienerfüllung'!$I$45:$I$50</xm:f>
          </x14:formula1>
          <xm:sqref>D29</xm:sqref>
        </x14:dataValidation>
        <x14:dataValidation type="list" allowBlank="1" showInputMessage="1" showErrorMessage="1" prompt="Bitte Kriterium auwählen_x000a_" xr:uid="{00000000-0002-0000-0300-000001000000}">
          <x14:formula1>
            <xm:f>'Hinweise zur Kriterienerfüllung'!$I$46:$I$50</xm:f>
          </x14:formula1>
          <xm:sqref>D23</xm:sqref>
        </x14:dataValidation>
        <x14:dataValidation type="list" allowBlank="1" showInputMessage="1" showErrorMessage="1" promptTitle="Bitte" prompt="Kriterium auswählen" xr:uid="{00000000-0002-0000-0300-000002000000}">
          <x14:formula1>
            <xm:f>'Hinweise zur Kriterienerfüllung'!$G$45:$G$46</xm:f>
          </x14:formula1>
          <xm:sqref>D44</xm:sqref>
        </x14:dataValidation>
        <x14:dataValidation type="list" allowBlank="1" showInputMessage="1" showErrorMessage="1" prompt="Bitte Kriterium auswählen" xr:uid="{00000000-0002-0000-0300-000003000000}">
          <x14:formula1>
            <xm:f>'Hinweise zur Kriterienerfüllung'!$I$46:$I$50</xm:f>
          </x14:formula1>
          <xm:sqref>D52 D21 D50</xm:sqref>
        </x14:dataValidation>
        <x14:dataValidation type="list" allowBlank="1" showInputMessage="1" showErrorMessage="1" prompt="Bitte Kriterium auswählen" xr:uid="{00000000-0002-0000-0300-000004000000}">
          <x14:formula1>
            <xm:f>'Hinweise zur Kriterienerfüllung'!$I$47:$I$49</xm:f>
          </x14:formula1>
          <xm:sqref>D28</xm:sqref>
        </x14:dataValidation>
        <x14:dataValidation type="list" allowBlank="1" showInputMessage="1" showErrorMessage="1" prompt="Bitte Kriterium auswählen" xr:uid="{00000000-0002-0000-0300-000005000000}">
          <x14:formula1>
            <xm:f>'Hinweise zur Kriterienerfüllung'!$I$47:$I$50</xm:f>
          </x14:formula1>
          <xm:sqref>D43 D34</xm:sqref>
        </x14:dataValidation>
        <x14:dataValidation type="list" allowBlank="1" showInputMessage="1" showErrorMessage="1" prompt="Bitte Kriterium auswählen" xr:uid="{00000000-0002-0000-0300-000006000000}">
          <x14:formula1>
            <xm:f>'Hinweise zur Kriterienerfüllung'!$G$45:$G$46</xm:f>
          </x14:formula1>
          <xm:sqref>D22 D30:D33 D35:D36 D42 D45 D17:D20</xm:sqref>
        </x14:dataValidation>
        <x14:dataValidation type="list" allowBlank="1" showInputMessage="1" showErrorMessage="1" prompt="Bitte Kriterium auswählen" xr:uid="{00000000-0002-0000-0300-000007000000}">
          <x14:formula1>
            <xm:f>'Hinweise zur Kriterienerfüllung'!$I$46:$I$49</xm:f>
          </x14:formula1>
          <xm:sqref>D51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Einleitung</vt:lpstr>
      <vt:lpstr>Hinweise</vt:lpstr>
      <vt:lpstr>Hinweise zur Kriterienerfüllung</vt:lpstr>
      <vt:lpstr>Auswertung DGE-Speiseplan-Check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VNS-hessen</dc:creator>
  <cp:lastModifiedBy>Pforr, Gesine (LA RWS)</cp:lastModifiedBy>
  <dcterms:created xsi:type="dcterms:W3CDTF">2020-02-10T15:42:24Z</dcterms:created>
  <dcterms:modified xsi:type="dcterms:W3CDTF">2025-04-01T12:18:51Z</dcterms:modified>
</cp:coreProperties>
</file>